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6405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Sheet1!$6:$6,Sheet1!$7:$7,Sheet1!$8:$8,Sheet1!$9:$9,Sheet1!$15:$15,Sheet1!$17:$17,Sheet1!$19:$19,Sheet1!$20:$20,Sheet1!$22:$22,Sheet1!$23:$23,Sheet1!$24:$24,Sheet1!$25:$25,Sheet1!$27:$27,Sheet1!$28:$28,Sheet1!$31:$31,Sheet1!$32:$32</definedName>
    <definedName name="QB_DATA_1" localSheetId="0" hidden="1">Sheet1!$33:$33,Sheet1!$34:$34,Sheet1!$35:$35,Sheet1!$36:$36,Sheet1!$37:$37,Sheet1!$38:$38</definedName>
    <definedName name="QB_FORMULA_0" localSheetId="0" hidden="1">Sheet1!$L$6,Sheet1!$L$7,Sheet1!$L$8,Sheet1!$L$9,Sheet1!$H$10,Sheet1!$J$10,Sheet1!$L$10,Sheet1!$H$11,Sheet1!$J$11,Sheet1!$L$11,Sheet1!$H$12,Sheet1!$J$12,Sheet1!$L$12,Sheet1!$L$15,Sheet1!$L$17,Sheet1!$H$18</definedName>
    <definedName name="QB_FORMULA_1" localSheetId="0" hidden="1">Sheet1!$J$18,Sheet1!$L$18,Sheet1!$L$19,Sheet1!$L$20,Sheet1!$L$22,Sheet1!$L$23,Sheet1!$L$24,Sheet1!$L$25,Sheet1!$H$26,Sheet1!$J$26,Sheet1!$L$26,Sheet1!$L$27,Sheet1!$L$28,Sheet1!$H$29,Sheet1!$J$29,Sheet1!$L$29</definedName>
    <definedName name="QB_FORMULA_2" localSheetId="0" hidden="1">Sheet1!$L$31,Sheet1!$L$32,Sheet1!$L$33,Sheet1!$L$34,Sheet1!$L$35,Sheet1!$L$36,Sheet1!$L$37,Sheet1!$L$38,Sheet1!$H$39,Sheet1!$J$39,Sheet1!$L$39,Sheet1!$H$40,Sheet1!$J$40,Sheet1!$L$40,Sheet1!$H$41,Sheet1!$J$41</definedName>
    <definedName name="QB_FORMULA_3" localSheetId="0" hidden="1">Sheet1!$L$41,Sheet1!$H$42,Sheet1!$J$42,Sheet1!$L$42</definedName>
    <definedName name="QB_ROW_100050" localSheetId="0" hidden="1">Sheet1!$F$21</definedName>
    <definedName name="QB_ROW_100350" localSheetId="0" hidden="1">Sheet1!$F$26</definedName>
    <definedName name="QB_ROW_101260" localSheetId="0" hidden="1">Sheet1!$G$23</definedName>
    <definedName name="QB_ROW_102260" localSheetId="0" hidden="1">Sheet1!$G$22</definedName>
    <definedName name="QB_ROW_104260" localSheetId="0" hidden="1">Sheet1!$G$25</definedName>
    <definedName name="QB_ROW_106260" localSheetId="0" hidden="1">Sheet1!$G$24</definedName>
    <definedName name="QB_ROW_108250" localSheetId="0" hidden="1">Sheet1!$F$19</definedName>
    <definedName name="QB_ROW_110050" localSheetId="0" hidden="1">Sheet1!$F$16</definedName>
    <definedName name="QB_ROW_110350" localSheetId="0" hidden="1">Sheet1!$F$18</definedName>
    <definedName name="QB_ROW_123260" localSheetId="0" hidden="1">Sheet1!$G$17</definedName>
    <definedName name="QB_ROW_130350" localSheetId="0" hidden="1">Sheet1!$F$20</definedName>
    <definedName name="QB_ROW_18301" localSheetId="0" hidden="1">Sheet1!$A$42</definedName>
    <definedName name="QB_ROW_19011" localSheetId="0" hidden="1">Sheet1!$B$3</definedName>
    <definedName name="QB_ROW_19311" localSheetId="0" hidden="1">Sheet1!$B$41</definedName>
    <definedName name="QB_ROW_20031" localSheetId="0" hidden="1">Sheet1!$D$4</definedName>
    <definedName name="QB_ROW_20040" localSheetId="0" hidden="1">Sheet1!$E$5</definedName>
    <definedName name="QB_ROW_20331" localSheetId="0" hidden="1">Sheet1!$D$11</definedName>
    <definedName name="QB_ROW_20340" localSheetId="0" hidden="1">Sheet1!$E$10</definedName>
    <definedName name="QB_ROW_21031" localSheetId="0" hidden="1">Sheet1!$D$13</definedName>
    <definedName name="QB_ROW_21250" localSheetId="0" hidden="1">Sheet1!$F$7</definedName>
    <definedName name="QB_ROW_21331" localSheetId="0" hidden="1">Sheet1!$D$40</definedName>
    <definedName name="QB_ROW_22250" localSheetId="0" hidden="1">Sheet1!$F$8</definedName>
    <definedName name="QB_ROW_23250" localSheetId="0" hidden="1">Sheet1!$F$9</definedName>
    <definedName name="QB_ROW_72250" localSheetId="0" hidden="1">Sheet1!$F$6</definedName>
    <definedName name="QB_ROW_73040" localSheetId="0" hidden="1">Sheet1!$E$30</definedName>
    <definedName name="QB_ROW_73340" localSheetId="0" hidden="1">Sheet1!$E$39</definedName>
    <definedName name="QB_ROW_75250" localSheetId="0" hidden="1">Sheet1!$F$34</definedName>
    <definedName name="QB_ROW_76250" localSheetId="0" hidden="1">Sheet1!$F$31</definedName>
    <definedName name="QB_ROW_77250" localSheetId="0" hidden="1">Sheet1!$F$33</definedName>
    <definedName name="QB_ROW_78250" localSheetId="0" hidden="1">Sheet1!$F$32</definedName>
    <definedName name="QB_ROW_86250" localSheetId="0" hidden="1">Sheet1!$F$35</definedName>
    <definedName name="QB_ROW_86321" localSheetId="0" hidden="1">Sheet1!$C$12</definedName>
    <definedName name="QB_ROW_87350" localSheetId="0" hidden="1">Sheet1!$F$36</definedName>
    <definedName name="QB_ROW_88250" localSheetId="0" hidden="1">Sheet1!$F$37</definedName>
    <definedName name="QB_ROW_89250" localSheetId="0" hidden="1">Sheet1!$F$38</definedName>
    <definedName name="QB_ROW_95040" localSheetId="0" hidden="1">Sheet1!$E$14</definedName>
    <definedName name="QB_ROW_95340" localSheetId="0" hidden="1">Sheet1!$E$29</definedName>
    <definedName name="QB_ROW_96250" localSheetId="0" hidden="1">Sheet1!$F$15</definedName>
    <definedName name="QB_ROW_97250" localSheetId="0" hidden="1">Sheet1!$F$27</definedName>
    <definedName name="QB_ROW_99250" localSheetId="0" hidden="1">Sheet1!$F$28</definedName>
    <definedName name="QBCANSUPPORTUPDATE" localSheetId="0">TRUE</definedName>
    <definedName name="QBCOMPANYFILENAME" localSheetId="0">"C:\Users\Treas\AppData\Local\Microsoft\Windows\Burn\Burn\Area 54 2015 August 29 IIl.QBW"</definedName>
    <definedName name="QBENDDATE" localSheetId="0">20180313</definedName>
    <definedName name="QBHEADERSONSCREEN" localSheetId="0">FALSE</definedName>
    <definedName name="QBMETADATASIZE" localSheetId="0">5907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20180101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H39" i="1"/>
  <c r="H40" i="1" s="1"/>
  <c r="H41" i="1" s="1"/>
  <c r="H42" i="1" s="1"/>
  <c r="L38" i="1"/>
  <c r="L37" i="1"/>
  <c r="L36" i="1"/>
  <c r="L35" i="1"/>
  <c r="L34" i="1"/>
  <c r="L33" i="1"/>
  <c r="L32" i="1"/>
  <c r="L31" i="1"/>
  <c r="H29" i="1"/>
  <c r="L28" i="1"/>
  <c r="L27" i="1"/>
  <c r="J26" i="1"/>
  <c r="L26" i="1" s="1"/>
  <c r="H26" i="1"/>
  <c r="L25" i="1"/>
  <c r="L24" i="1"/>
  <c r="L23" i="1"/>
  <c r="L22" i="1"/>
  <c r="L20" i="1"/>
  <c r="L19" i="1"/>
  <c r="J18" i="1"/>
  <c r="H18" i="1"/>
  <c r="L17" i="1"/>
  <c r="L15" i="1"/>
  <c r="H12" i="1"/>
  <c r="H11" i="1"/>
  <c r="J10" i="1"/>
  <c r="L10" i="1" s="1"/>
  <c r="H10" i="1"/>
  <c r="L9" i="1"/>
  <c r="L8" i="1"/>
  <c r="L7" i="1"/>
  <c r="L6" i="1"/>
  <c r="L39" i="1" l="1"/>
  <c r="J29" i="1"/>
  <c r="L29" i="1" s="1"/>
  <c r="L18" i="1"/>
  <c r="J11" i="1"/>
  <c r="J40" i="1" l="1"/>
  <c r="L40" i="1" s="1"/>
  <c r="J12" i="1"/>
  <c r="L11" i="1"/>
  <c r="J41" i="1" l="1"/>
  <c r="L12" i="1"/>
  <c r="J42" i="1" l="1"/>
  <c r="L42" i="1" s="1"/>
  <c r="L41" i="1"/>
</calcChain>
</file>

<file path=xl/sharedStrings.xml><?xml version="1.0" encoding="utf-8"?>
<sst xmlns="http://schemas.openxmlformats.org/spreadsheetml/2006/main" count="43" uniqueCount="43">
  <si>
    <t>Jan 1 - Mar 13, 18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</si>
  <si>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</si>
  <si>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</si>
  <si>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</si>
  <si>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</si>
  <si>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</si>
  <si>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</si>
  <si>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</si>
  <si>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</si>
  <si>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</si>
  <si>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</si>
  <si>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Total Income</t>
  </si>
  <si>
    <t>Gross Profit</t>
  </si>
  <si>
    <t>Expense</t>
  </si>
  <si>
    <t>AREA SPECIFIC EXPENSES</t>
  </si>
  <si>
    <t>Assemblies/Comm Mtg/Workshops</t>
  </si>
  <si>
    <t>Committee Expenses</t>
  </si>
  <si>
    <t>Floor Management</t>
  </si>
  <si>
    <t>Total Committee Expenses</t>
  </si>
  <si>
    <t>Computer/Office Supplies Area</t>
  </si>
  <si>
    <t>Literature Purchases</t>
  </si>
  <si>
    <t>Local Travel Phone Postage</t>
  </si>
  <si>
    <t>Alternate Delegate</t>
  </si>
  <si>
    <t>Delegate</t>
  </si>
  <si>
    <t>Mailing Secretary</t>
  </si>
  <si>
    <t>Treasurer</t>
  </si>
  <si>
    <t>Total Local Travel Phone Postage</t>
  </si>
  <si>
    <t>Office Rent Akron IG</t>
  </si>
  <si>
    <t>Printing</t>
  </si>
  <si>
    <t>Total AREA SPECIFIC EXPENSES</t>
  </si>
  <si>
    <t>CONFERENCE EXPENDITURES</t>
  </si>
  <si>
    <t>Del-Past Del (Area)</t>
  </si>
  <si>
    <t>Del-Past Del (Past Del Stipend)</t>
  </si>
  <si>
    <t>Del-Past Del (Reg Officers)</t>
  </si>
  <si>
    <t>General Svc Conf - Del Exp</t>
  </si>
  <si>
    <t>Ohio Mini-Conf C/SE 53</t>
  </si>
  <si>
    <t>Ohio Mini-Conf NE OH 54</t>
  </si>
  <si>
    <t>Ohio Mini-Conf NW 55</t>
  </si>
  <si>
    <t>Ohio Mini-Conf SW 56</t>
  </si>
  <si>
    <t>Total CONFERENCE EXPENDITURES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</si>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</sst>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43"/>
  <sheetViews>
    <sheetView tabSelected="1" workbookViewId="0">
      <pane xSplit="7" ySplit="2" topLeftCell="H21" activePane="bottomRight" state="frozenSplit"/>
      <selection pane="topRight" activeCell="H1" sqref="H1"/>
      <selection pane="bottomLeft" activeCell="A3" sqref="A3"/>
      <selection pane="bottomRight" activeCell="K38" sqref="K38"/>
    </sheetView>
  </sheetViews>
  <sheetFormatPr defaultRowHeight="15" x14ac:dyDescent="0.25"/>
  <cols>
    <col min="1" max="6" width="3" style="22" customWidth="1"/>
    <col min="7" max="7" width="27.7109375" style="22" customWidth="1"/>
    <col min="8" max="8" width="14.28515625" style="23" bestFit="1" customWidth="1"/>
    <col min="9" max="9" width="2.28515625" style="23" customWidth="1"/>
    <col min="10" max="10" width="7.85546875" style="23" bestFit="1" customWidth="1"/>
    <col min="11" max="11" width="2.28515625" style="23" customWidth="1"/>
    <col min="12" max="12" width="10.285156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6</v>
      </c>
      <c r="G6" s="1"/>
      <c r="H6" s="4">
        <v>58</v>
      </c>
      <c r="I6" s="5"/>
      <c r="J6" s="4">
        <v>800</v>
      </c>
      <c r="K6" s="5"/>
      <c r="L6" s="6">
        <f t="shared" ref="L6:L12" si="0">ROUND(IF(J6=0, IF(H6=0, 0, 1), H6/J6),5)</f>
        <v>7.2499999999999995E-2</v>
      </c>
    </row>
    <row r="7" spans="1:12" x14ac:dyDescent="0.25">
      <c r="A7" s="1"/>
      <c r="B7" s="1"/>
      <c r="C7" s="1"/>
      <c r="D7" s="1"/>
      <c r="E7" s="1"/>
      <c r="F7" s="1" t="s">
        <v>7</v>
      </c>
      <c r="G7" s="1"/>
      <c r="H7" s="4">
        <v>4458.5600000000004</v>
      </c>
      <c r="I7" s="5"/>
      <c r="J7" s="4">
        <v>21900</v>
      </c>
      <c r="K7" s="5"/>
      <c r="L7" s="6">
        <f t="shared" si="0"/>
        <v>0.20358999999999999</v>
      </c>
    </row>
    <row r="8" spans="1:12" x14ac:dyDescent="0.25">
      <c r="A8" s="1"/>
      <c r="B8" s="1"/>
      <c r="C8" s="1"/>
      <c r="D8" s="1"/>
      <c r="E8" s="1"/>
      <c r="F8" s="1" t="s">
        <v>8</v>
      </c>
      <c r="G8" s="1"/>
      <c r="H8" s="4">
        <v>124.3</v>
      </c>
      <c r="I8" s="5"/>
      <c r="J8" s="4">
        <v>900</v>
      </c>
      <c r="K8" s="5"/>
      <c r="L8" s="6">
        <f t="shared" si="0"/>
        <v>0.13811000000000001</v>
      </c>
    </row>
    <row r="9" spans="1:12" ht="15.75" thickBot="1" x14ac:dyDescent="0.3">
      <c r="A9" s="1"/>
      <c r="B9" s="1"/>
      <c r="C9" s="1"/>
      <c r="D9" s="1"/>
      <c r="E9" s="1"/>
      <c r="F9" s="1" t="s">
        <v>9</v>
      </c>
      <c r="G9" s="1"/>
      <c r="H9" s="7">
        <v>45</v>
      </c>
      <c r="I9" s="5"/>
      <c r="J9" s="7">
        <v>2575</v>
      </c>
      <c r="K9" s="5"/>
      <c r="L9" s="8">
        <f t="shared" si="0"/>
        <v>1.7479999999999999E-2</v>
      </c>
    </row>
    <row r="10" spans="1:12" ht="15.75" thickBot="1" x14ac:dyDescent="0.3">
      <c r="A10" s="1"/>
      <c r="B10" s="1"/>
      <c r="C10" s="1"/>
      <c r="D10" s="1"/>
      <c r="E10" s="1" t="s">
        <v>10</v>
      </c>
      <c r="F10" s="1"/>
      <c r="G10" s="1"/>
      <c r="H10" s="9">
        <f>ROUND(SUM(H5:H9),5)</f>
        <v>4685.8599999999997</v>
      </c>
      <c r="I10" s="5"/>
      <c r="J10" s="9">
        <f>ROUND(SUM(J5:J9),5)</f>
        <v>26175</v>
      </c>
      <c r="K10" s="5"/>
      <c r="L10" s="10">
        <f t="shared" si="0"/>
        <v>0.17902000000000001</v>
      </c>
    </row>
    <row r="11" spans="1:12" ht="15.75" thickBot="1" x14ac:dyDescent="0.3">
      <c r="A11" s="1"/>
      <c r="B11" s="1"/>
      <c r="C11" s="1"/>
      <c r="D11" s="1" t="s">
        <v>11</v>
      </c>
      <c r="E11" s="1"/>
      <c r="F11" s="1"/>
      <c r="G11" s="1"/>
      <c r="H11" s="11">
        <f>ROUND(H4+H10,5)</f>
        <v>4685.8599999999997</v>
      </c>
      <c r="I11" s="5"/>
      <c r="J11" s="11">
        <f>ROUND(J4+J10,5)</f>
        <v>26175</v>
      </c>
      <c r="K11" s="5"/>
      <c r="L11" s="12">
        <f t="shared" si="0"/>
        <v>0.17902000000000001</v>
      </c>
    </row>
    <row r="12" spans="1:12" x14ac:dyDescent="0.25">
      <c r="A12" s="1"/>
      <c r="B12" s="1"/>
      <c r="C12" s="1" t="s">
        <v>12</v>
      </c>
      <c r="D12" s="1"/>
      <c r="E12" s="1"/>
      <c r="F12" s="1"/>
      <c r="G12" s="1"/>
      <c r="H12" s="4">
        <f>H11</f>
        <v>4685.8599999999997</v>
      </c>
      <c r="I12" s="5"/>
      <c r="J12" s="4">
        <f>J11</f>
        <v>26175</v>
      </c>
      <c r="K12" s="5"/>
      <c r="L12" s="6">
        <f t="shared" si="0"/>
        <v>0.17902000000000001</v>
      </c>
    </row>
    <row r="13" spans="1:12" x14ac:dyDescent="0.25">
      <c r="A13" s="1"/>
      <c r="B13" s="1"/>
      <c r="C13" s="1"/>
      <c r="D13" s="1" t="s">
        <v>13</v>
      </c>
      <c r="E13" s="1"/>
      <c r="F13" s="1"/>
      <c r="G13" s="1"/>
      <c r="H13" s="4"/>
      <c r="I13" s="5"/>
      <c r="J13" s="4"/>
      <c r="K13" s="5"/>
      <c r="L13" s="6"/>
    </row>
    <row r="14" spans="1:12" x14ac:dyDescent="0.25">
      <c r="A14" s="1"/>
      <c r="B14" s="1"/>
      <c r="C14" s="1"/>
      <c r="D14" s="1"/>
      <c r="E14" s="1" t="s">
        <v>14</v>
      </c>
      <c r="F14" s="1"/>
      <c r="G14" s="1"/>
      <c r="H14" s="4"/>
      <c r="I14" s="5"/>
      <c r="J14" s="4"/>
      <c r="K14" s="5"/>
      <c r="L14" s="6"/>
    </row>
    <row r="15" spans="1:12" x14ac:dyDescent="0.25">
      <c r="A15" s="1"/>
      <c r="B15" s="1"/>
      <c r="C15" s="1"/>
      <c r="D15" s="1"/>
      <c r="E15" s="1"/>
      <c r="F15" s="1" t="s">
        <v>15</v>
      </c>
      <c r="G15" s="1"/>
      <c r="H15" s="4">
        <v>94</v>
      </c>
      <c r="I15" s="5"/>
      <c r="J15" s="4">
        <v>800</v>
      </c>
      <c r="K15" s="5"/>
      <c r="L15" s="6">
        <f>ROUND(IF(J15=0, IF(H15=0, 0, 1), H15/J15),5)</f>
        <v>0.11749999999999999</v>
      </c>
    </row>
    <row r="16" spans="1:12" x14ac:dyDescent="0.25">
      <c r="A16" s="1"/>
      <c r="B16" s="1"/>
      <c r="C16" s="1"/>
      <c r="D16" s="1"/>
      <c r="E16" s="1"/>
      <c r="F16" s="1" t="s">
        <v>16</v>
      </c>
      <c r="G16" s="1"/>
      <c r="H16" s="4"/>
      <c r="I16" s="5"/>
      <c r="J16" s="4"/>
      <c r="K16" s="5"/>
      <c r="L16" s="6"/>
    </row>
    <row r="17" spans="1:12" ht="15.75" thickBot="1" x14ac:dyDescent="0.3">
      <c r="A17" s="1"/>
      <c r="B17" s="1"/>
      <c r="C17" s="1"/>
      <c r="D17" s="1"/>
      <c r="E17" s="1"/>
      <c r="F17" s="1"/>
      <c r="G17" s="1" t="s">
        <v>17</v>
      </c>
      <c r="H17" s="13">
        <v>12.68</v>
      </c>
      <c r="I17" s="5"/>
      <c r="J17" s="13">
        <v>50</v>
      </c>
      <c r="K17" s="5"/>
      <c r="L17" s="14">
        <f>ROUND(IF(J17=0, IF(H17=0, 0, 1), H17/J17),5)</f>
        <v>0.25359999999999999</v>
      </c>
    </row>
    <row r="18" spans="1:12" x14ac:dyDescent="0.25">
      <c r="A18" s="1"/>
      <c r="B18" s="1"/>
      <c r="C18" s="1"/>
      <c r="D18" s="1"/>
      <c r="E18" s="1"/>
      <c r="F18" s="1" t="s">
        <v>18</v>
      </c>
      <c r="G18" s="1"/>
      <c r="H18" s="4">
        <f>ROUND(SUM(H16:H17),5)</f>
        <v>12.68</v>
      </c>
      <c r="I18" s="5"/>
      <c r="J18" s="4">
        <f>ROUND(SUM(J16:J17),5)</f>
        <v>50</v>
      </c>
      <c r="K18" s="5"/>
      <c r="L18" s="6">
        <f>ROUND(IF(J18=0, IF(H18=0, 0, 1), H18/J18),5)</f>
        <v>0.25359999999999999</v>
      </c>
    </row>
    <row r="19" spans="1:12" x14ac:dyDescent="0.25">
      <c r="A19" s="1"/>
      <c r="B19" s="1"/>
      <c r="C19" s="1"/>
      <c r="D19" s="1"/>
      <c r="E19" s="1"/>
      <c r="F19" s="1" t="s">
        <v>19</v>
      </c>
      <c r="G19" s="1"/>
      <c r="H19" s="4">
        <v>83.97</v>
      </c>
      <c r="I19" s="5"/>
      <c r="J19" s="4">
        <v>400</v>
      </c>
      <c r="K19" s="5"/>
      <c r="L19" s="6">
        <f>ROUND(IF(J19=0, IF(H19=0, 0, 1), H19/J19),5)</f>
        <v>0.20993000000000001</v>
      </c>
    </row>
    <row r="20" spans="1:12" x14ac:dyDescent="0.25">
      <c r="A20" s="1"/>
      <c r="B20" s="1"/>
      <c r="C20" s="1"/>
      <c r="D20" s="1"/>
      <c r="E20" s="1"/>
      <c r="F20" s="1" t="s">
        <v>20</v>
      </c>
      <c r="G20" s="1"/>
      <c r="H20" s="4">
        <v>71.09</v>
      </c>
      <c r="I20" s="5"/>
      <c r="J20" s="4">
        <v>600</v>
      </c>
      <c r="K20" s="5"/>
      <c r="L20" s="6">
        <f>ROUND(IF(J20=0, IF(H20=0, 0, 1), H20/J20),5)</f>
        <v>0.11848</v>
      </c>
    </row>
    <row r="21" spans="1:12" x14ac:dyDescent="0.25">
      <c r="A21" s="1"/>
      <c r="B21" s="1"/>
      <c r="C21" s="1"/>
      <c r="D21" s="1"/>
      <c r="E21" s="1"/>
      <c r="F21" s="1" t="s">
        <v>21</v>
      </c>
      <c r="G21" s="1"/>
      <c r="H21" s="4"/>
      <c r="I21" s="5"/>
      <c r="J21" s="4"/>
      <c r="K21" s="5"/>
      <c r="L21" s="6"/>
    </row>
    <row r="22" spans="1:12" x14ac:dyDescent="0.25">
      <c r="A22" s="1"/>
      <c r="B22" s="1"/>
      <c r="C22" s="1"/>
      <c r="D22" s="1"/>
      <c r="E22" s="1"/>
      <c r="F22" s="1"/>
      <c r="G22" s="1" t="s">
        <v>22</v>
      </c>
      <c r="H22" s="4">
        <v>68.12</v>
      </c>
      <c r="I22" s="5"/>
      <c r="J22" s="4">
        <v>450</v>
      </c>
      <c r="K22" s="5"/>
      <c r="L22" s="6">
        <f t="shared" ref="L22:L29" si="1">ROUND(IF(J22=0, IF(H22=0, 0, 1), H22/J22),5)</f>
        <v>0.15137999999999999</v>
      </c>
    </row>
    <row r="23" spans="1:12" x14ac:dyDescent="0.25">
      <c r="A23" s="1"/>
      <c r="B23" s="1"/>
      <c r="C23" s="1"/>
      <c r="D23" s="1"/>
      <c r="E23" s="1"/>
      <c r="F23" s="1"/>
      <c r="G23" s="1" t="s">
        <v>23</v>
      </c>
      <c r="H23" s="4">
        <v>319.68</v>
      </c>
      <c r="I23" s="5"/>
      <c r="J23" s="4">
        <v>1075</v>
      </c>
      <c r="K23" s="5"/>
      <c r="L23" s="6">
        <f t="shared" si="1"/>
        <v>0.29737999999999998</v>
      </c>
    </row>
    <row r="24" spans="1:12" x14ac:dyDescent="0.25">
      <c r="A24" s="1"/>
      <c r="B24" s="1"/>
      <c r="C24" s="1"/>
      <c r="D24" s="1"/>
      <c r="E24" s="1"/>
      <c r="F24" s="1"/>
      <c r="G24" s="1" t="s">
        <v>24</v>
      </c>
      <c r="H24" s="4">
        <v>60</v>
      </c>
      <c r="I24" s="5"/>
      <c r="J24" s="4">
        <v>250</v>
      </c>
      <c r="K24" s="5"/>
      <c r="L24" s="6">
        <f t="shared" si="1"/>
        <v>0.24</v>
      </c>
    </row>
    <row r="25" spans="1:12" ht="15.75" thickBot="1" x14ac:dyDescent="0.3">
      <c r="A25" s="1"/>
      <c r="B25" s="1"/>
      <c r="C25" s="1"/>
      <c r="D25" s="1"/>
      <c r="E25" s="1"/>
      <c r="F25" s="1"/>
      <c r="G25" s="1" t="s">
        <v>25</v>
      </c>
      <c r="H25" s="13">
        <v>53.03</v>
      </c>
      <c r="I25" s="5"/>
      <c r="J25" s="13">
        <v>400</v>
      </c>
      <c r="K25" s="5"/>
      <c r="L25" s="14">
        <f t="shared" si="1"/>
        <v>0.13258</v>
      </c>
    </row>
    <row r="26" spans="1:12" x14ac:dyDescent="0.25">
      <c r="A26" s="1"/>
      <c r="B26" s="1"/>
      <c r="C26" s="1"/>
      <c r="D26" s="1"/>
      <c r="E26" s="1"/>
      <c r="F26" s="1" t="s">
        <v>26</v>
      </c>
      <c r="G26" s="1"/>
      <c r="H26" s="4">
        <f>ROUND(SUM(H21:H25),5)</f>
        <v>500.83</v>
      </c>
      <c r="I26" s="5"/>
      <c r="J26" s="4">
        <f>ROUND(SUM(J21:J25),5)</f>
        <v>2175</v>
      </c>
      <c r="K26" s="5"/>
      <c r="L26" s="6">
        <f t="shared" si="1"/>
        <v>0.23027</v>
      </c>
    </row>
    <row r="27" spans="1:12" x14ac:dyDescent="0.25">
      <c r="A27" s="1"/>
      <c r="B27" s="1"/>
      <c r="C27" s="1"/>
      <c r="D27" s="1"/>
      <c r="E27" s="1"/>
      <c r="F27" s="1" t="s">
        <v>27</v>
      </c>
      <c r="G27" s="1"/>
      <c r="H27" s="4">
        <v>300</v>
      </c>
      <c r="I27" s="5"/>
      <c r="J27" s="4">
        <v>330</v>
      </c>
      <c r="K27" s="5"/>
      <c r="L27" s="6">
        <f t="shared" si="1"/>
        <v>0.90908999999999995</v>
      </c>
    </row>
    <row r="28" spans="1:12" ht="15.75" thickBot="1" x14ac:dyDescent="0.3">
      <c r="A28" s="1"/>
      <c r="B28" s="1"/>
      <c r="C28" s="1"/>
      <c r="D28" s="1"/>
      <c r="E28" s="1"/>
      <c r="F28" s="1" t="s">
        <v>28</v>
      </c>
      <c r="G28" s="1"/>
      <c r="H28" s="13">
        <v>601.45000000000005</v>
      </c>
      <c r="I28" s="5"/>
      <c r="J28" s="13">
        <v>3200</v>
      </c>
      <c r="K28" s="5"/>
      <c r="L28" s="14">
        <f t="shared" si="1"/>
        <v>0.18795000000000001</v>
      </c>
    </row>
    <row r="29" spans="1:12" x14ac:dyDescent="0.25">
      <c r="A29" s="1"/>
      <c r="B29" s="1"/>
      <c r="C29" s="1"/>
      <c r="D29" s="1"/>
      <c r="E29" s="1" t="s">
        <v>29</v>
      </c>
      <c r="F29" s="1"/>
      <c r="G29" s="1"/>
      <c r="H29" s="4">
        <f>ROUND(SUM(H14:H15)+SUM(H18:H20)+SUM(H26:H28),5)</f>
        <v>1664.02</v>
      </c>
      <c r="I29" s="5"/>
      <c r="J29" s="4">
        <f>ROUND(SUM(J14:J15)+SUM(J18:J20)+SUM(J26:J28),5)</f>
        <v>7555</v>
      </c>
      <c r="K29" s="5"/>
      <c r="L29" s="6">
        <f t="shared" si="1"/>
        <v>0.22025</v>
      </c>
    </row>
    <row r="30" spans="1:12" x14ac:dyDescent="0.25">
      <c r="A30" s="1"/>
      <c r="B30" s="1"/>
      <c r="C30" s="1"/>
      <c r="D30" s="1"/>
      <c r="E30" s="1" t="s">
        <v>30</v>
      </c>
      <c r="F30" s="1"/>
      <c r="G30" s="1"/>
      <c r="H30" s="4"/>
      <c r="I30" s="5"/>
      <c r="J30" s="4"/>
      <c r="K30" s="5"/>
      <c r="L30" s="6"/>
    </row>
    <row r="31" spans="1:12" x14ac:dyDescent="0.25">
      <c r="A31" s="1"/>
      <c r="B31" s="1"/>
      <c r="C31" s="1"/>
      <c r="D31" s="1"/>
      <c r="E31" s="1"/>
      <c r="F31" s="1" t="s">
        <v>31</v>
      </c>
      <c r="G31" s="1"/>
      <c r="H31" s="4">
        <v>731.76</v>
      </c>
      <c r="I31" s="5"/>
      <c r="J31" s="4">
        <v>900</v>
      </c>
      <c r="K31" s="5"/>
      <c r="L31" s="6">
        <f t="shared" ref="L31:L42" si="2">ROUND(IF(J31=0, IF(H31=0, 0, 1), H31/J31),5)</f>
        <v>0.81306999999999996</v>
      </c>
    </row>
    <row r="32" spans="1:12" x14ac:dyDescent="0.25">
      <c r="A32" s="1"/>
      <c r="B32" s="1"/>
      <c r="C32" s="1"/>
      <c r="D32" s="1"/>
      <c r="E32" s="1"/>
      <c r="F32" s="1" t="s">
        <v>32</v>
      </c>
      <c r="G32" s="1"/>
      <c r="H32" s="4">
        <v>125</v>
      </c>
      <c r="I32" s="5"/>
      <c r="J32" s="4">
        <v>750</v>
      </c>
      <c r="K32" s="5"/>
      <c r="L32" s="6">
        <f t="shared" si="2"/>
        <v>0.16667000000000001</v>
      </c>
    </row>
    <row r="33" spans="1:12" x14ac:dyDescent="0.25">
      <c r="A33" s="1"/>
      <c r="B33" s="1"/>
      <c r="C33" s="1"/>
      <c r="D33" s="1"/>
      <c r="E33" s="1"/>
      <c r="F33" s="1" t="s">
        <v>33</v>
      </c>
      <c r="G33" s="1"/>
      <c r="H33" s="4">
        <v>378.8</v>
      </c>
      <c r="I33" s="5"/>
      <c r="J33" s="4">
        <v>0</v>
      </c>
      <c r="K33" s="5"/>
      <c r="L33" s="6">
        <f t="shared" si="2"/>
        <v>1</v>
      </c>
    </row>
    <row r="34" spans="1:12" x14ac:dyDescent="0.25">
      <c r="A34" s="1"/>
      <c r="B34" s="1"/>
      <c r="C34" s="1"/>
      <c r="D34" s="1"/>
      <c r="E34" s="1"/>
      <c r="F34" s="1" t="s">
        <v>34</v>
      </c>
      <c r="G34" s="1"/>
      <c r="H34" s="4">
        <v>1800</v>
      </c>
      <c r="I34" s="5"/>
      <c r="J34" s="4">
        <v>1800</v>
      </c>
      <c r="K34" s="5"/>
      <c r="L34" s="6">
        <f t="shared" si="2"/>
        <v>1</v>
      </c>
    </row>
    <row r="35" spans="1:12" x14ac:dyDescent="0.25">
      <c r="A35" s="1"/>
      <c r="B35" s="1"/>
      <c r="C35" s="1"/>
      <c r="D35" s="1"/>
      <c r="E35" s="1"/>
      <c r="F35" s="1" t="s">
        <v>35</v>
      </c>
      <c r="G35" s="1"/>
      <c r="H35" s="4">
        <v>672.38</v>
      </c>
      <c r="I35" s="5"/>
      <c r="J35" s="4">
        <v>1100</v>
      </c>
      <c r="K35" s="5"/>
      <c r="L35" s="6">
        <f t="shared" si="2"/>
        <v>0.61124999999999996</v>
      </c>
    </row>
    <row r="36" spans="1:12" x14ac:dyDescent="0.25">
      <c r="A36" s="1"/>
      <c r="B36" s="1"/>
      <c r="C36" s="1"/>
      <c r="D36" s="1"/>
      <c r="E36" s="1"/>
      <c r="F36" s="1" t="s">
        <v>36</v>
      </c>
      <c r="G36" s="1"/>
      <c r="H36" s="4">
        <v>330</v>
      </c>
      <c r="I36" s="5"/>
      <c r="J36" s="4">
        <v>1225</v>
      </c>
      <c r="K36" s="5"/>
      <c r="L36" s="6">
        <f t="shared" si="2"/>
        <v>0.26939000000000002</v>
      </c>
    </row>
    <row r="37" spans="1:12" x14ac:dyDescent="0.25">
      <c r="A37" s="1"/>
      <c r="B37" s="1"/>
      <c r="C37" s="1"/>
      <c r="D37" s="1"/>
      <c r="E37" s="1"/>
      <c r="F37" s="1" t="s">
        <v>37</v>
      </c>
      <c r="G37" s="1"/>
      <c r="H37" s="4">
        <v>879.8</v>
      </c>
      <c r="I37" s="5"/>
      <c r="J37" s="4">
        <v>1119</v>
      </c>
      <c r="K37" s="5"/>
      <c r="L37" s="6">
        <f t="shared" si="2"/>
        <v>0.78624000000000005</v>
      </c>
    </row>
    <row r="38" spans="1:12" ht="15.75" thickBot="1" x14ac:dyDescent="0.3">
      <c r="A38" s="1"/>
      <c r="B38" s="1"/>
      <c r="C38" s="1"/>
      <c r="D38" s="1"/>
      <c r="E38" s="1"/>
      <c r="F38" s="1" t="s">
        <v>38</v>
      </c>
      <c r="G38" s="1"/>
      <c r="H38" s="7">
        <v>70</v>
      </c>
      <c r="I38" s="5"/>
      <c r="J38" s="7">
        <v>700</v>
      </c>
      <c r="K38" s="5"/>
      <c r="L38" s="8">
        <f t="shared" si="2"/>
        <v>0.1</v>
      </c>
    </row>
    <row r="39" spans="1:12" ht="15.75" thickBot="1" x14ac:dyDescent="0.3">
      <c r="A39" s="1"/>
      <c r="B39" s="1"/>
      <c r="C39" s="1"/>
      <c r="D39" s="1"/>
      <c r="E39" s="1" t="s">
        <v>39</v>
      </c>
      <c r="F39" s="1"/>
      <c r="G39" s="1"/>
      <c r="H39" s="9">
        <f>ROUND(SUM(H30:H38),5)</f>
        <v>4987.74</v>
      </c>
      <c r="I39" s="5"/>
      <c r="J39" s="9">
        <f>ROUND(SUM(J30:J38),5)</f>
        <v>7594</v>
      </c>
      <c r="K39" s="5"/>
      <c r="L39" s="10">
        <f t="shared" si="2"/>
        <v>0.65680000000000005</v>
      </c>
    </row>
    <row r="40" spans="1:12" ht="15.75" thickBot="1" x14ac:dyDescent="0.3">
      <c r="A40" s="1"/>
      <c r="B40" s="1"/>
      <c r="C40" s="1"/>
      <c r="D40" s="1" t="s">
        <v>40</v>
      </c>
      <c r="E40" s="1"/>
      <c r="F40" s="1"/>
      <c r="G40" s="1"/>
      <c r="H40" s="9">
        <f>ROUND(H13+H29+H39,5)</f>
        <v>6651.76</v>
      </c>
      <c r="I40" s="5"/>
      <c r="J40" s="9">
        <f>ROUND(J13+J29+J39,5)</f>
        <v>15149</v>
      </c>
      <c r="K40" s="5"/>
      <c r="L40" s="10">
        <f t="shared" si="2"/>
        <v>0.43908999999999998</v>
      </c>
    </row>
    <row r="41" spans="1:12" ht="15.75" thickBot="1" x14ac:dyDescent="0.3">
      <c r="A41" s="1"/>
      <c r="B41" s="1" t="s">
        <v>41</v>
      </c>
      <c r="C41" s="1"/>
      <c r="D41" s="1"/>
      <c r="E41" s="1"/>
      <c r="F41" s="1"/>
      <c r="G41" s="1"/>
      <c r="H41" s="9">
        <f>ROUND(H3+H12-H40,5)</f>
        <v>-1965.9</v>
      </c>
      <c r="I41" s="5"/>
      <c r="J41" s="9">
        <f>ROUND(J3+J12-J40,5)</f>
        <v>11026</v>
      </c>
      <c r="K41" s="5"/>
      <c r="L41" s="10">
        <f t="shared" si="2"/>
        <v>-0.17829999999999999</v>
      </c>
    </row>
    <row r="42" spans="1:12" s="17" customFormat="1" ht="12" thickBot="1" x14ac:dyDescent="0.25">
      <c r="A42" s="1" t="s">
        <v>42</v>
      </c>
      <c r="B42" s="1"/>
      <c r="C42" s="1"/>
      <c r="D42" s="1"/>
      <c r="E42" s="1"/>
      <c r="F42" s="1"/>
      <c r="G42" s="1"/>
      <c r="H42" s="15">
        <f>H41</f>
        <v>-1965.9</v>
      </c>
      <c r="I42" s="1"/>
      <c r="J42" s="15">
        <f>J41</f>
        <v>11026</v>
      </c>
      <c r="K42" s="1"/>
      <c r="L42" s="16">
        <f t="shared" si="2"/>
        <v>-0.17829999999999999</v>
      </c>
    </row>
    <row r="43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03/13/18&amp;C&amp;"Arial,Bold"&amp;12 NE Ohio General Service
&amp;"Arial,Bold"&amp;14 Receipts/Expenses vs. Full Year Budget
&amp;"Arial,Bold"&amp;10 Year to Date Actual vs. Full Year Budget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Area54</dc:creator>
  <cp:lastModifiedBy>PCU1</cp:lastModifiedBy>
  <dcterms:created xsi:type="dcterms:W3CDTF">2018-03-14T01:49:33Z</dcterms:created>
  <dcterms:modified xsi:type="dcterms:W3CDTF">2018-07-14T04:46:30Z</dcterms:modified>
</cp:coreProperties>
</file>