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6705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Sheet1!$6:$6,Sheet1!$7:$7,Sheet1!$8:$8,Sheet1!$9:$9,Sheet1!$10:$10,Sheet1!$13:$13,Sheet1!$14:$14,Sheet1!$15:$15,Sheet1!$18:$18,Sheet1!$19:$19,Sheet1!$22:$22,Sheet1!$23:$23,Sheet1!$29:$29,Sheet1!$30:$30,Sheet1!$32:$32,Sheet1!$33:$33</definedName>
    <definedName name="QB_DATA_1" localSheetId="0" hidden="1">Sheet1!$34:$34,Sheet1!$35:$35,Sheet1!$36:$36,Sheet1!$37:$37,Sheet1!$38:$38,Sheet1!$39:$39,Sheet1!$40:$40,Sheet1!$41:$41,Sheet1!$42:$42,Sheet1!$43:$43,Sheet1!$44:$44,Sheet1!$45:$45,Sheet1!$47:$47,Sheet1!$48:$48,Sheet1!$50:$50,Sheet1!$51:$51</definedName>
    <definedName name="QB_DATA_2" localSheetId="0" hidden="1">Sheet1!$54:$54,Sheet1!$55:$55,Sheet1!$56:$56,Sheet1!$57:$57,Sheet1!$58:$58,Sheet1!$59:$59,Sheet1!$61:$61,Sheet1!$62:$62,Sheet1!$63:$63,Sheet1!$64:$64,Sheet1!$65:$65,Sheet1!$66:$66,Sheet1!$67:$67,Sheet1!$68:$68,Sheet1!$71:$71,Sheet1!$72:$72</definedName>
    <definedName name="QB_DATA_3" localSheetId="0" hidden="1">Sheet1!$73:$73,Sheet1!$74:$74,Sheet1!$75:$75,Sheet1!$76:$76,Sheet1!$77:$77,Sheet1!$78:$78,Sheet1!$79:$79,Sheet1!$80:$80,Sheet1!$81:$81,Sheet1!$82:$82,Sheet1!$83:$83,Sheet1!$84:$84,Sheet1!$85:$85,Sheet1!$86:$86,Sheet1!$87:$87,Sheet1!$88:$88</definedName>
    <definedName name="QB_DATA_4" localSheetId="0" hidden="1">Sheet1!$90:$90,Sheet1!$91:$91</definedName>
    <definedName name="QB_FORMULA_0" localSheetId="0" hidden="1">Sheet1!$L$6,Sheet1!$L$7,Sheet1!$L$8,Sheet1!$L$9,Sheet1!$H$11,Sheet1!$J$11,Sheet1!$L$11,Sheet1!$L$13,Sheet1!$L$14,Sheet1!$L$15,Sheet1!$H$16,Sheet1!$J$16,Sheet1!$L$16,Sheet1!$L$18,Sheet1!$L$19,Sheet1!$H$20</definedName>
    <definedName name="QB_FORMULA_1" localSheetId="0" hidden="1">Sheet1!$J$20,Sheet1!$L$20,Sheet1!$L$22,Sheet1!$L$23,Sheet1!$H$24,Sheet1!$J$24,Sheet1!$L$24,Sheet1!$H$25,Sheet1!$J$25,Sheet1!$L$25,Sheet1!$H$26,Sheet1!$J$26,Sheet1!$L$26,Sheet1!$L$29,Sheet1!$L$30,Sheet1!$L$32</definedName>
    <definedName name="QB_FORMULA_2" localSheetId="0" hidden="1">Sheet1!$L$33,Sheet1!$L$34,Sheet1!$L$35,Sheet1!$L$36,Sheet1!$L$37,Sheet1!$L$38,Sheet1!$L$39,Sheet1!$L$40,Sheet1!$L$41,Sheet1!$L$42,Sheet1!$L$43,Sheet1!$L$44,Sheet1!$L$45,Sheet1!$H$46,Sheet1!$J$46,Sheet1!$L$46</definedName>
    <definedName name="QB_FORMULA_3" localSheetId="0" hidden="1">Sheet1!$L$47,Sheet1!$L$48,Sheet1!$L$50,Sheet1!$L$51,Sheet1!$H$52,Sheet1!$J$52,Sheet1!$L$52,Sheet1!$L$54,Sheet1!$L$55,Sheet1!$L$56,Sheet1!$L$57,Sheet1!$L$58,Sheet1!$L$59,Sheet1!$H$60,Sheet1!$J$60,Sheet1!$L$60</definedName>
    <definedName name="QB_FORMULA_4" localSheetId="0" hidden="1">Sheet1!$L$61,Sheet1!$L$62,Sheet1!$L$63,Sheet1!$L$64,Sheet1!$L$65,Sheet1!$L$66,Sheet1!$L$67,Sheet1!$L$68,Sheet1!$H$69,Sheet1!$J$69,Sheet1!$L$69,Sheet1!$L$71,Sheet1!$L$72,Sheet1!$L$73,Sheet1!$L$74,Sheet1!$L$75</definedName>
    <definedName name="QB_FORMULA_5" localSheetId="0" hidden="1">Sheet1!$L$77,Sheet1!$L$78,Sheet1!$L$79,Sheet1!$L$80,Sheet1!$L$81,Sheet1!$L$82,Sheet1!$L$83,Sheet1!$L$84,Sheet1!$L$85,Sheet1!$L$86,Sheet1!$L$87,Sheet1!$L$88,Sheet1!$H$89,Sheet1!$J$89,Sheet1!$L$89,Sheet1!$L$90</definedName>
    <definedName name="QB_FORMULA_6" localSheetId="0" hidden="1">Sheet1!$L$91,Sheet1!$H$92,Sheet1!$J$92,Sheet1!$L$92,Sheet1!$H$93,Sheet1!$J$93,Sheet1!$L$93,Sheet1!$H$94,Sheet1!$J$94,Sheet1!$L$94</definedName>
    <definedName name="QB_ROW_100050" localSheetId="0" hidden="1">Sheet1!$F$53</definedName>
    <definedName name="QB_ROW_100350" localSheetId="0" hidden="1">Sheet1!$F$60</definedName>
    <definedName name="QB_ROW_101260" localSheetId="0" hidden="1">Sheet1!$G$56</definedName>
    <definedName name="QB_ROW_102260" localSheetId="0" hidden="1">Sheet1!$G$54</definedName>
    <definedName name="QB_ROW_103260" localSheetId="0" hidden="1">Sheet1!$G$55</definedName>
    <definedName name="QB_ROW_104260" localSheetId="0" hidden="1">Sheet1!$G$59</definedName>
    <definedName name="QB_ROW_105260" localSheetId="0" hidden="1">Sheet1!$G$58</definedName>
    <definedName name="QB_ROW_106260" localSheetId="0" hidden="1">Sheet1!$G$57</definedName>
    <definedName name="QB_ROW_107250" localSheetId="0" hidden="1">Sheet1!$F$30</definedName>
    <definedName name="QB_ROW_108250" localSheetId="0" hidden="1">Sheet1!$F$47</definedName>
    <definedName name="QB_ROW_109250" localSheetId="0" hidden="1">Sheet1!$F$63</definedName>
    <definedName name="QB_ROW_110050" localSheetId="0" hidden="1">Sheet1!$F$31</definedName>
    <definedName name="QB_ROW_110350" localSheetId="0" hidden="1">Sheet1!$F$46</definedName>
    <definedName name="QB_ROW_111360" localSheetId="0" hidden="1">Sheet1!$G$40</definedName>
    <definedName name="QB_ROW_112260" localSheetId="0" hidden="1">Sheet1!$G$41</definedName>
    <definedName name="QB_ROW_113260" localSheetId="0" hidden="1">Sheet1!$G$42</definedName>
    <definedName name="QB_ROW_114260" localSheetId="0" hidden="1">Sheet1!$G$43</definedName>
    <definedName name="QB_ROW_115260" localSheetId="0" hidden="1">Sheet1!$G$44</definedName>
    <definedName name="QB_ROW_116260" localSheetId="0" hidden="1">Sheet1!$G$45</definedName>
    <definedName name="QB_ROW_117260" localSheetId="0" hidden="1">Sheet1!$G$32</definedName>
    <definedName name="QB_ROW_118260" localSheetId="0" hidden="1">Sheet1!$G$33</definedName>
    <definedName name="QB_ROW_119260" localSheetId="0" hidden="1">Sheet1!$G$34</definedName>
    <definedName name="QB_ROW_120260" localSheetId="0" hidden="1">Sheet1!$G$35</definedName>
    <definedName name="QB_ROW_121260" localSheetId="0" hidden="1">Sheet1!$G$37</definedName>
    <definedName name="QB_ROW_122360" localSheetId="0" hidden="1">Sheet1!$G$38</definedName>
    <definedName name="QB_ROW_123260" localSheetId="0" hidden="1">Sheet1!$G$36</definedName>
    <definedName name="QB_ROW_124250" localSheetId="0" hidden="1">Sheet1!$F$68</definedName>
    <definedName name="QB_ROW_125040" localSheetId="0" hidden="1">Sheet1!$E$17</definedName>
    <definedName name="QB_ROW_125340" localSheetId="0" hidden="1">Sheet1!$E$20</definedName>
    <definedName name="QB_ROW_127250" localSheetId="0" hidden="1">Sheet1!$F$48</definedName>
    <definedName name="QB_ROW_128250" localSheetId="0" hidden="1">Sheet1!$F$65</definedName>
    <definedName name="QB_ROW_130050" localSheetId="0" hidden="1">Sheet1!$F$49</definedName>
    <definedName name="QB_ROW_130350" localSheetId="0" hidden="1">Sheet1!$F$52</definedName>
    <definedName name="QB_ROW_131260" localSheetId="0" hidden="1">Sheet1!$G$51</definedName>
    <definedName name="QB_ROW_132260" localSheetId="0" hidden="1">Sheet1!$G$50</definedName>
    <definedName name="QB_ROW_133250" localSheetId="0" hidden="1">Sheet1!$F$62</definedName>
    <definedName name="QB_ROW_136250" localSheetId="0" hidden="1">Sheet1!$F$67</definedName>
    <definedName name="QB_ROW_149250" localSheetId="0" hidden="1">Sheet1!$F$13</definedName>
    <definedName name="QB_ROW_156240" localSheetId="0" hidden="1">Sheet1!$E$91</definedName>
    <definedName name="QB_ROW_160240" localSheetId="0" hidden="1">Sheet1!$E$90</definedName>
    <definedName name="QB_ROW_170250" localSheetId="0" hidden="1">Sheet1!$F$15</definedName>
    <definedName name="QB_ROW_182250" localSheetId="0" hidden="1">Sheet1!$F$84</definedName>
    <definedName name="QB_ROW_18301" localSheetId="0" hidden="1">Sheet1!$A$94</definedName>
    <definedName name="QB_ROW_186250" localSheetId="0" hidden="1">Sheet1!$F$14</definedName>
    <definedName name="QB_ROW_189260" localSheetId="0" hidden="1">Sheet1!$G$39</definedName>
    <definedName name="QB_ROW_19011" localSheetId="0" hidden="1">Sheet1!$B$3</definedName>
    <definedName name="QB_ROW_19311" localSheetId="0" hidden="1">Sheet1!$B$93</definedName>
    <definedName name="QB_ROW_199250" localSheetId="0" hidden="1">Sheet1!$F$88</definedName>
    <definedName name="QB_ROW_20031" localSheetId="0" hidden="1">Sheet1!$D$4</definedName>
    <definedName name="QB_ROW_20040" localSheetId="0" hidden="1">Sheet1!$E$5</definedName>
    <definedName name="QB_ROW_20250" localSheetId="0" hidden="1">Sheet1!$F$10</definedName>
    <definedName name="QB_ROW_20331" localSheetId="0" hidden="1">Sheet1!$D$25</definedName>
    <definedName name="QB_ROW_20340" localSheetId="0" hidden="1">Sheet1!$E$11</definedName>
    <definedName name="QB_ROW_21031" localSheetId="0" hidden="1">Sheet1!$D$27</definedName>
    <definedName name="QB_ROW_21250" localSheetId="0" hidden="1">Sheet1!$F$7</definedName>
    <definedName name="QB_ROW_21331" localSheetId="0" hidden="1">Sheet1!$D$92</definedName>
    <definedName name="QB_ROW_22250" localSheetId="0" hidden="1">Sheet1!$F$8</definedName>
    <definedName name="QB_ROW_23250" localSheetId="0" hidden="1">Sheet1!$F$9</definedName>
    <definedName name="QB_ROW_26040" localSheetId="0" hidden="1">Sheet1!$E$12</definedName>
    <definedName name="QB_ROW_26340" localSheetId="0" hidden="1">Sheet1!$E$16</definedName>
    <definedName name="QB_ROW_67250" localSheetId="0" hidden="1">Sheet1!$F$19</definedName>
    <definedName name="QB_ROW_68250" localSheetId="0" hidden="1">Sheet1!$F$18</definedName>
    <definedName name="QB_ROW_69040" localSheetId="0" hidden="1">Sheet1!$E$21</definedName>
    <definedName name="QB_ROW_69340" localSheetId="0" hidden="1">Sheet1!$E$24</definedName>
    <definedName name="QB_ROW_70250" localSheetId="0" hidden="1">Sheet1!$F$22</definedName>
    <definedName name="QB_ROW_71250" localSheetId="0" hidden="1">Sheet1!$F$23</definedName>
    <definedName name="QB_ROW_72250" localSheetId="0" hidden="1">Sheet1!$F$6</definedName>
    <definedName name="QB_ROW_73040" localSheetId="0" hidden="1">Sheet1!$E$70</definedName>
    <definedName name="QB_ROW_73340" localSheetId="0" hidden="1">Sheet1!$E$89</definedName>
    <definedName name="QB_ROW_74250" localSheetId="0" hidden="1">Sheet1!$F$77</definedName>
    <definedName name="QB_ROW_75250" localSheetId="0" hidden="1">Sheet1!$F$78</definedName>
    <definedName name="QB_ROW_76250" localSheetId="0" hidden="1">Sheet1!$F$73</definedName>
    <definedName name="QB_ROW_78250" localSheetId="0" hidden="1">Sheet1!$F$74</definedName>
    <definedName name="QB_ROW_80250" localSheetId="0" hidden="1">Sheet1!$F$75</definedName>
    <definedName name="QB_ROW_81250" localSheetId="0" hidden="1">Sheet1!$F$76</definedName>
    <definedName name="QB_ROW_82250" localSheetId="0" hidden="1">Sheet1!$F$87</definedName>
    <definedName name="QB_ROW_83250" localSheetId="0" hidden="1">Sheet1!$F$86</definedName>
    <definedName name="QB_ROW_84250" localSheetId="0" hidden="1">Sheet1!$F$85</definedName>
    <definedName name="QB_ROW_86250" localSheetId="0" hidden="1">Sheet1!$F$79</definedName>
    <definedName name="QB_ROW_86321" localSheetId="0" hidden="1">Sheet1!$C$26</definedName>
    <definedName name="QB_ROW_87350" localSheetId="0" hidden="1">Sheet1!$F$80</definedName>
    <definedName name="QB_ROW_88250" localSheetId="0" hidden="1">Sheet1!$F$81</definedName>
    <definedName name="QB_ROW_89250" localSheetId="0" hidden="1">Sheet1!$F$82</definedName>
    <definedName name="QB_ROW_90250" localSheetId="0" hidden="1">Sheet1!$F$83</definedName>
    <definedName name="QB_ROW_91250" localSheetId="0" hidden="1">Sheet1!$F$71</definedName>
    <definedName name="QB_ROW_93250" localSheetId="0" hidden="1">Sheet1!$F$72</definedName>
    <definedName name="QB_ROW_95040" localSheetId="0" hidden="1">Sheet1!$E$28</definedName>
    <definedName name="QB_ROW_95340" localSheetId="0" hidden="1">Sheet1!$E$69</definedName>
    <definedName name="QB_ROW_96250" localSheetId="0" hidden="1">Sheet1!$F$29</definedName>
    <definedName name="QB_ROW_97250" localSheetId="0" hidden="1">Sheet1!$F$64</definedName>
    <definedName name="QB_ROW_98250" localSheetId="0" hidden="1">Sheet1!$F$61</definedName>
    <definedName name="QB_ROW_99250" localSheetId="0" hidden="1">Sheet1!$F$66</definedName>
    <definedName name="QBCANSUPPORTUPDATE" localSheetId="0">TRUE</definedName>
    <definedName name="QBCOMPANYFILENAME" localSheetId="0">"E:\back up qbook\Area 54 2015 August 29 IIl.QBW"</definedName>
    <definedName name="QBENDDATE" localSheetId="0">20161231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20160101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1" l="1"/>
  <c r="J94" i="1"/>
  <c r="H94" i="1"/>
  <c r="L93" i="1"/>
  <c r="J93" i="1"/>
  <c r="H93" i="1"/>
  <c r="L92" i="1"/>
  <c r="J92" i="1"/>
  <c r="H92" i="1"/>
  <c r="L91" i="1"/>
  <c r="L90" i="1"/>
  <c r="L89" i="1"/>
  <c r="J89" i="1"/>
  <c r="H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69" i="1"/>
  <c r="J69" i="1"/>
  <c r="H69" i="1"/>
  <c r="L68" i="1"/>
  <c r="L67" i="1"/>
  <c r="L66" i="1"/>
  <c r="L65" i="1"/>
  <c r="L64" i="1"/>
  <c r="L63" i="1"/>
  <c r="L62" i="1"/>
  <c r="L61" i="1"/>
  <c r="L60" i="1"/>
  <c r="J60" i="1"/>
  <c r="H60" i="1"/>
  <c r="L59" i="1"/>
  <c r="L58" i="1"/>
  <c r="L57" i="1"/>
  <c r="L56" i="1"/>
  <c r="L55" i="1"/>
  <c r="L54" i="1"/>
  <c r="L52" i="1"/>
  <c r="J52" i="1"/>
  <c r="H52" i="1"/>
  <c r="L51" i="1"/>
  <c r="L50" i="1"/>
  <c r="L48" i="1"/>
  <c r="L47" i="1"/>
  <c r="L46" i="1"/>
  <c r="J46" i="1"/>
  <c r="H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0" i="1"/>
  <c r="L29" i="1"/>
  <c r="L26" i="1"/>
  <c r="J26" i="1"/>
  <c r="H26" i="1"/>
  <c r="L25" i="1"/>
  <c r="J25" i="1"/>
  <c r="H25" i="1"/>
  <c r="L24" i="1"/>
  <c r="J24" i="1"/>
  <c r="H24" i="1"/>
  <c r="L23" i="1"/>
  <c r="L22" i="1"/>
  <c r="L20" i="1"/>
  <c r="J20" i="1"/>
  <c r="H20" i="1"/>
  <c r="L19" i="1"/>
  <c r="L18" i="1"/>
  <c r="L16" i="1"/>
  <c r="J16" i="1"/>
  <c r="H16" i="1"/>
  <c r="L15" i="1"/>
  <c r="L14" i="1"/>
  <c r="L13" i="1"/>
  <c r="L11" i="1"/>
  <c r="J11" i="1"/>
  <c r="H11" i="1"/>
  <c r="L9" i="1"/>
  <c r="L8" i="1"/>
  <c r="L7" i="1"/>
  <c r="L6" i="1"/>
</calcChain>
</file>

<file path=xl/sharedStrings.xml><?xml version="1.0" encoding="utf-8"?>
<sst xmlns="http://schemas.openxmlformats.org/spreadsheetml/2006/main" count="95" uniqueCount="93">
  <si>
    <t>Jan - Dec 16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</si>
  <si>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</si>
  <si>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</si>
  <si>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</si>
  <si>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</si>
  <si>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</si>
  <si>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</si>
  <si>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</si>
  <si>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</si>
  <si>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</si>
  <si>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Contributions - Other</t>
  </si>
  <si>
    <t>Total Contributions</t>
  </si>
  <si>
    <t>Other Types of Income</t>
  </si>
  <si>
    <t>Mini Conf Reimbursement</t>
  </si>
  <si>
    <t>Misc Income (Refunds, etc)</t>
  </si>
  <si>
    <t>Ohio State Conv. Overage</t>
  </si>
  <si>
    <t>Total Other Types of Income</t>
  </si>
  <si>
    <t>SALES</t>
  </si>
  <si>
    <t>Grapevine Sales</t>
  </si>
  <si>
    <t>Literature Sales</t>
  </si>
  <si>
    <t>Total SALES</t>
  </si>
  <si>
    <t>Seed Money</t>
  </si>
  <si>
    <t>Gratitude Sunday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</si>
  <si>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</si>
  <si>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</si>
  <si>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</si>
  <si>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</si>
  <si>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</si>
  <si>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</si>
  <si>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</si>
  <si>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</si>
  <si>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</si>
  <si>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</si>
  <si>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</si>
  <si>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</si>
  <si>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</si>
  <si>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</si>
  <si>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</si>
  <si>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</si>
  <si>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</si>
  <si>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</si>
  <si>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</si>
  <si>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</si>
  <si>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</si>
  <si>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</si>
  <si>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</si>
  <si>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</si>
  <si>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</si>
  <si>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</si>
  <si>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</si>
  <si>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</si>
  <si>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</si>
  <si>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</si>
  <si>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</si>
  <si>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</si>
  <si>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</si>
  <si>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</si>
  <si>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</si>
  <si>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</si>
  <si>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</si>
  <si>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</si>
  <si>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</si>
  <si>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</si>
  <si>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</si>
  <si>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</si>
  <si>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</si>
  <si>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</si>
  <si>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</si>
  <si>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</si>
  <si>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</si>
  <si>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Workshop Area 53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</si>
  <si>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</si>
  <si>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</si>
  <si>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</si>
  <si>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</si>
  <si>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</si>
  <si>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</si>
  <si>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</si>
  <si>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</si>
  <si>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</si>
  <si>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</si>
  <si>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</si>
  <si>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Additional Seed Money</t>
  </si>
  <si>
    <t>Ohio St Conv (Hospitality)</t>
  </si>
  <si>
    <t>Ohio St Conv Planning (Mileage)</t>
  </si>
  <si>
    <t>Ohio St Convention</t>
  </si>
  <si>
    <t>Ohio State Convention Stipends</t>
  </si>
  <si>
    <t>Total CONFERENCE EXPENDITURES</t>
  </si>
  <si>
    <t>Post Office Box</t>
  </si>
  <si>
    <t>Reconciliation Discrepancies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</si>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</sst>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5"/>
  <sheetViews>
    <sheetView tabSelected="1" workbookViewId="0">
      <pane xSplit="7" ySplit="2" topLeftCell="H79" activePane="bottomRight" state="frozenSplit"/>
      <selection pane="topRight" activeCell="H1" sqref="H1"/>
      <selection pane="bottomLeft" activeCell="A3" sqref="A3"/>
      <selection pane="bottomRight" activeCell="N6" sqref="N6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565.84</v>
      </c>
      <c r="I6" s="5"/>
      <c r="J6" s="4">
        <v>900</v>
      </c>
      <c r="K6" s="5"/>
      <c r="L6" s="6">
        <f>ROUND(IF(J6=0, IF(H6=0, 0, 1), H6/J6),5)</f>
        <v>0.62870999999999999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14476.66</v>
      </c>
      <c r="I7" s="5"/>
      <c r="J7" s="4">
        <v>21900</v>
      </c>
      <c r="K7" s="5"/>
      <c r="L7" s="6">
        <f>ROUND(IF(J7=0, IF(H7=0, 0, 1), H7/J7),5)</f>
        <v>0.66103000000000001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791</v>
      </c>
      <c r="I8" s="5"/>
      <c r="J8" s="4">
        <v>800</v>
      </c>
      <c r="K8" s="5"/>
      <c r="L8" s="6">
        <f>ROUND(IF(J8=0, IF(H8=0, 0, 1), H8/J8),5)</f>
        <v>0.98875000000000002</v>
      </c>
    </row>
    <row r="9" spans="1:12" x14ac:dyDescent="0.25">
      <c r="A9" s="1"/>
      <c r="B9" s="1"/>
      <c r="C9" s="1"/>
      <c r="D9" s="1"/>
      <c r="E9" s="1"/>
      <c r="F9" s="1" t="s">
        <v>9</v>
      </c>
      <c r="G9" s="1"/>
      <c r="H9" s="4">
        <v>3169</v>
      </c>
      <c r="I9" s="5"/>
      <c r="J9" s="4">
        <v>900</v>
      </c>
      <c r="K9" s="5"/>
      <c r="L9" s="6">
        <f>ROUND(IF(J9=0, IF(H9=0, 0, 1), H9/J9),5)</f>
        <v>3.5211100000000002</v>
      </c>
    </row>
    <row r="10" spans="1:12" ht="15.75" thickBot="1" x14ac:dyDescent="0.3">
      <c r="A10" s="1"/>
      <c r="B10" s="1"/>
      <c r="C10" s="1"/>
      <c r="D10" s="1"/>
      <c r="E10" s="1"/>
      <c r="F10" s="1" t="s">
        <v>10</v>
      </c>
      <c r="G10" s="1"/>
      <c r="H10" s="7">
        <v>35</v>
      </c>
      <c r="I10" s="5"/>
      <c r="J10" s="7"/>
      <c r="K10" s="5"/>
      <c r="L10" s="8"/>
    </row>
    <row r="11" spans="1:12" x14ac:dyDescent="0.25">
      <c r="A11" s="1"/>
      <c r="B11" s="1"/>
      <c r="C11" s="1"/>
      <c r="D11" s="1"/>
      <c r="E11" s="1" t="s">
        <v>11</v>
      </c>
      <c r="F11" s="1"/>
      <c r="G11" s="1"/>
      <c r="H11" s="4">
        <f>ROUND(SUM(H5:H10),5)</f>
        <v>19037.5</v>
      </c>
      <c r="I11" s="5"/>
      <c r="J11" s="4">
        <f>ROUND(SUM(J5:J10),5)</f>
        <v>24500</v>
      </c>
      <c r="K11" s="5"/>
      <c r="L11" s="6">
        <f>ROUND(IF(J11=0, IF(H11=0, 0, 1), H11/J11),5)</f>
        <v>0.77703999999999995</v>
      </c>
    </row>
    <row r="12" spans="1:12" ht="30" customHeight="1" x14ac:dyDescent="0.25">
      <c r="A12" s="1"/>
      <c r="B12" s="1"/>
      <c r="C12" s="1"/>
      <c r="D12" s="1"/>
      <c r="E12" s="1" t="s">
        <v>12</v>
      </c>
      <c r="F12" s="1"/>
      <c r="G12" s="1"/>
      <c r="H12" s="4"/>
      <c r="I12" s="5"/>
      <c r="J12" s="4"/>
      <c r="K12" s="5"/>
      <c r="L12" s="6"/>
    </row>
    <row r="13" spans="1:12" x14ac:dyDescent="0.25">
      <c r="A13" s="1"/>
      <c r="B13" s="1"/>
      <c r="C13" s="1"/>
      <c r="D13" s="1"/>
      <c r="E13" s="1"/>
      <c r="F13" s="1" t="s">
        <v>13</v>
      </c>
      <c r="G13" s="1"/>
      <c r="H13" s="4">
        <v>113.85</v>
      </c>
      <c r="I13" s="5"/>
      <c r="J13" s="4">
        <v>0</v>
      </c>
      <c r="K13" s="5"/>
      <c r="L13" s="6">
        <f>ROUND(IF(J13=0, IF(H13=0, 0, 1), H13/J13),5)</f>
        <v>1</v>
      </c>
    </row>
    <row r="14" spans="1:12" x14ac:dyDescent="0.25">
      <c r="A14" s="1"/>
      <c r="B14" s="1"/>
      <c r="C14" s="1"/>
      <c r="D14" s="1"/>
      <c r="E14" s="1"/>
      <c r="F14" s="1" t="s">
        <v>14</v>
      </c>
      <c r="G14" s="1"/>
      <c r="H14" s="4">
        <v>1058.6400000000001</v>
      </c>
      <c r="I14" s="5"/>
      <c r="J14" s="4">
        <v>0</v>
      </c>
      <c r="K14" s="5"/>
      <c r="L14" s="6">
        <f>ROUND(IF(J14=0, IF(H14=0, 0, 1), H14/J14),5)</f>
        <v>1</v>
      </c>
    </row>
    <row r="15" spans="1:12" ht="15.75" thickBot="1" x14ac:dyDescent="0.3">
      <c r="A15" s="1"/>
      <c r="B15" s="1"/>
      <c r="C15" s="1"/>
      <c r="D15" s="1"/>
      <c r="E15" s="1"/>
      <c r="F15" s="1" t="s">
        <v>15</v>
      </c>
      <c r="G15" s="1"/>
      <c r="H15" s="7">
        <v>0</v>
      </c>
      <c r="I15" s="5"/>
      <c r="J15" s="7">
        <v>0</v>
      </c>
      <c r="K15" s="5"/>
      <c r="L15" s="8">
        <f>ROUND(IF(J15=0, IF(H15=0, 0, 1), H15/J15),5)</f>
        <v>0</v>
      </c>
    </row>
    <row r="16" spans="1:12" x14ac:dyDescent="0.25">
      <c r="A16" s="1"/>
      <c r="B16" s="1"/>
      <c r="C16" s="1"/>
      <c r="D16" s="1"/>
      <c r="E16" s="1" t="s">
        <v>16</v>
      </c>
      <c r="F16" s="1"/>
      <c r="G16" s="1"/>
      <c r="H16" s="4">
        <f>ROUND(SUM(H12:H15),5)</f>
        <v>1172.49</v>
      </c>
      <c r="I16" s="5"/>
      <c r="J16" s="4">
        <f>ROUND(SUM(J12:J15),5)</f>
        <v>0</v>
      </c>
      <c r="K16" s="5"/>
      <c r="L16" s="6">
        <f>ROUND(IF(J16=0, IF(H16=0, 0, 1), H16/J16),5)</f>
        <v>1</v>
      </c>
    </row>
    <row r="17" spans="1:12" ht="30" customHeight="1" x14ac:dyDescent="0.25">
      <c r="A17" s="1"/>
      <c r="B17" s="1"/>
      <c r="C17" s="1"/>
      <c r="D17" s="1"/>
      <c r="E17" s="1" t="s">
        <v>17</v>
      </c>
      <c r="F17" s="1"/>
      <c r="G17" s="1"/>
      <c r="H17" s="4"/>
      <c r="I17" s="5"/>
      <c r="J17" s="4"/>
      <c r="K17" s="5"/>
      <c r="L17" s="6"/>
    </row>
    <row r="18" spans="1:12" x14ac:dyDescent="0.25">
      <c r="A18" s="1"/>
      <c r="B18" s="1"/>
      <c r="C18" s="1"/>
      <c r="D18" s="1"/>
      <c r="E18" s="1"/>
      <c r="F18" s="1" t="s">
        <v>18</v>
      </c>
      <c r="G18" s="1"/>
      <c r="H18" s="4">
        <v>350</v>
      </c>
      <c r="I18" s="5"/>
      <c r="J18" s="4">
        <v>550</v>
      </c>
      <c r="K18" s="5"/>
      <c r="L18" s="6">
        <f>ROUND(IF(J18=0, IF(H18=0, 0, 1), H18/J18),5)</f>
        <v>0.63636000000000004</v>
      </c>
    </row>
    <row r="19" spans="1:12" ht="15.75" thickBot="1" x14ac:dyDescent="0.3">
      <c r="A19" s="1"/>
      <c r="B19" s="1"/>
      <c r="C19" s="1"/>
      <c r="D19" s="1"/>
      <c r="E19" s="1"/>
      <c r="F19" s="1" t="s">
        <v>19</v>
      </c>
      <c r="G19" s="1"/>
      <c r="H19" s="7">
        <v>741.76</v>
      </c>
      <c r="I19" s="5"/>
      <c r="J19" s="7">
        <v>750</v>
      </c>
      <c r="K19" s="5"/>
      <c r="L19" s="8">
        <f>ROUND(IF(J19=0, IF(H19=0, 0, 1), H19/J19),5)</f>
        <v>0.98900999999999994</v>
      </c>
    </row>
    <row r="20" spans="1:12" x14ac:dyDescent="0.25">
      <c r="A20" s="1"/>
      <c r="B20" s="1"/>
      <c r="C20" s="1"/>
      <c r="D20" s="1"/>
      <c r="E20" s="1" t="s">
        <v>20</v>
      </c>
      <c r="F20" s="1"/>
      <c r="G20" s="1"/>
      <c r="H20" s="4">
        <f>ROUND(SUM(H17:H19),5)</f>
        <v>1091.76</v>
      </c>
      <c r="I20" s="5"/>
      <c r="J20" s="4">
        <f>ROUND(SUM(J17:J19),5)</f>
        <v>1300</v>
      </c>
      <c r="K20" s="5"/>
      <c r="L20" s="6">
        <f>ROUND(IF(J20=0, IF(H20=0, 0, 1), H20/J20),5)</f>
        <v>0.83982000000000001</v>
      </c>
    </row>
    <row r="21" spans="1:12" ht="30" customHeight="1" x14ac:dyDescent="0.25">
      <c r="A21" s="1"/>
      <c r="B21" s="1"/>
      <c r="C21" s="1"/>
      <c r="D21" s="1"/>
      <c r="E21" s="1" t="s">
        <v>21</v>
      </c>
      <c r="F21" s="1"/>
      <c r="G21" s="1"/>
      <c r="H21" s="4"/>
      <c r="I21" s="5"/>
      <c r="J21" s="4"/>
      <c r="K21" s="5"/>
      <c r="L21" s="6"/>
    </row>
    <row r="22" spans="1:12" x14ac:dyDescent="0.25">
      <c r="A22" s="1"/>
      <c r="B22" s="1"/>
      <c r="C22" s="1"/>
      <c r="D22" s="1"/>
      <c r="E22" s="1"/>
      <c r="F22" s="1" t="s">
        <v>22</v>
      </c>
      <c r="G22" s="1"/>
      <c r="H22" s="4">
        <v>0</v>
      </c>
      <c r="I22" s="5"/>
      <c r="J22" s="4">
        <v>0</v>
      </c>
      <c r="K22" s="5"/>
      <c r="L22" s="6">
        <f>ROUND(IF(J22=0, IF(H22=0, 0, 1), H22/J22),5)</f>
        <v>0</v>
      </c>
    </row>
    <row r="23" spans="1:12" ht="15.75" thickBot="1" x14ac:dyDescent="0.3">
      <c r="A23" s="1"/>
      <c r="B23" s="1"/>
      <c r="C23" s="1"/>
      <c r="D23" s="1"/>
      <c r="E23" s="1"/>
      <c r="F23" s="1" t="s">
        <v>23</v>
      </c>
      <c r="G23" s="1"/>
      <c r="H23" s="9">
        <v>0</v>
      </c>
      <c r="I23" s="5"/>
      <c r="J23" s="9">
        <v>0</v>
      </c>
      <c r="K23" s="5"/>
      <c r="L23" s="10">
        <f>ROUND(IF(J23=0, IF(H23=0, 0, 1), H23/J23),5)</f>
        <v>0</v>
      </c>
    </row>
    <row r="24" spans="1:12" ht="15.75" thickBot="1" x14ac:dyDescent="0.3">
      <c r="A24" s="1"/>
      <c r="B24" s="1"/>
      <c r="C24" s="1"/>
      <c r="D24" s="1"/>
      <c r="E24" s="1" t="s">
        <v>24</v>
      </c>
      <c r="F24" s="1"/>
      <c r="G24" s="1"/>
      <c r="H24" s="11">
        <f>ROUND(SUM(H21:H23),5)</f>
        <v>0</v>
      </c>
      <c r="I24" s="5"/>
      <c r="J24" s="11">
        <f>ROUND(SUM(J21:J23),5)</f>
        <v>0</v>
      </c>
      <c r="K24" s="5"/>
      <c r="L24" s="12">
        <f>ROUND(IF(J24=0, IF(H24=0, 0, 1), H24/J24),5)</f>
        <v>0</v>
      </c>
    </row>
    <row r="25" spans="1:12" ht="30" customHeight="1" thickBot="1" x14ac:dyDescent="0.3">
      <c r="A25" s="1"/>
      <c r="B25" s="1"/>
      <c r="C25" s="1"/>
      <c r="D25" s="1" t="s">
        <v>25</v>
      </c>
      <c r="E25" s="1"/>
      <c r="F25" s="1"/>
      <c r="G25" s="1"/>
      <c r="H25" s="13">
        <f>ROUND(H4+H11+H16+H20+H24,5)</f>
        <v>21301.75</v>
      </c>
      <c r="I25" s="5"/>
      <c r="J25" s="13">
        <f>ROUND(J4+J11+J16+J20+J24,5)</f>
        <v>25800</v>
      </c>
      <c r="K25" s="5"/>
      <c r="L25" s="14">
        <f>ROUND(IF(J25=0, IF(H25=0, 0, 1), H25/J25),5)</f>
        <v>0.82565</v>
      </c>
    </row>
    <row r="26" spans="1:12" ht="30" customHeight="1" x14ac:dyDescent="0.25">
      <c r="A26" s="1"/>
      <c r="B26" s="1"/>
      <c r="C26" s="1" t="s">
        <v>26</v>
      </c>
      <c r="D26" s="1"/>
      <c r="E26" s="1"/>
      <c r="F26" s="1"/>
      <c r="G26" s="1"/>
      <c r="H26" s="4">
        <f>H25</f>
        <v>21301.75</v>
      </c>
      <c r="I26" s="5"/>
      <c r="J26" s="4">
        <f>J25</f>
        <v>25800</v>
      </c>
      <c r="K26" s="5"/>
      <c r="L26" s="6">
        <f>ROUND(IF(J26=0, IF(H26=0, 0, 1), H26/J26),5)</f>
        <v>0.82565</v>
      </c>
    </row>
    <row r="27" spans="1:12" ht="30" customHeight="1" x14ac:dyDescent="0.25">
      <c r="A27" s="1"/>
      <c r="B27" s="1"/>
      <c r="C27" s="1"/>
      <c r="D27" s="1" t="s">
        <v>27</v>
      </c>
      <c r="E27" s="1"/>
      <c r="F27" s="1"/>
      <c r="G27" s="1"/>
      <c r="H27" s="4"/>
      <c r="I27" s="5"/>
      <c r="J27" s="4"/>
      <c r="K27" s="5"/>
      <c r="L27" s="6"/>
    </row>
    <row r="28" spans="1:12" x14ac:dyDescent="0.25">
      <c r="A28" s="1"/>
      <c r="B28" s="1"/>
      <c r="C28" s="1"/>
      <c r="D28" s="1"/>
      <c r="E28" s="1" t="s">
        <v>28</v>
      </c>
      <c r="F28" s="1"/>
      <c r="G28" s="1"/>
      <c r="H28" s="4"/>
      <c r="I28" s="5"/>
      <c r="J28" s="4"/>
      <c r="K28" s="5"/>
      <c r="L28" s="6"/>
    </row>
    <row r="29" spans="1:12" x14ac:dyDescent="0.25">
      <c r="A29" s="1"/>
      <c r="B29" s="1"/>
      <c r="C29" s="1"/>
      <c r="D29" s="1"/>
      <c r="E29" s="1"/>
      <c r="F29" s="1" t="s">
        <v>29</v>
      </c>
      <c r="G29" s="1"/>
      <c r="H29" s="4">
        <v>555</v>
      </c>
      <c r="I29" s="5"/>
      <c r="J29" s="4">
        <v>900</v>
      </c>
      <c r="K29" s="5"/>
      <c r="L29" s="6">
        <f>ROUND(IF(J29=0, IF(H29=0, 0, 1), H29/J29),5)</f>
        <v>0.61667000000000005</v>
      </c>
    </row>
    <row r="30" spans="1:12" x14ac:dyDescent="0.25">
      <c r="A30" s="1"/>
      <c r="B30" s="1"/>
      <c r="C30" s="1"/>
      <c r="D30" s="1"/>
      <c r="E30" s="1"/>
      <c r="F30" s="1" t="s">
        <v>30</v>
      </c>
      <c r="G30" s="1"/>
      <c r="H30" s="4">
        <v>20</v>
      </c>
      <c r="I30" s="5"/>
      <c r="J30" s="4">
        <v>50</v>
      </c>
      <c r="K30" s="5"/>
      <c r="L30" s="6">
        <f>ROUND(IF(J30=0, IF(H30=0, 0, 1), H30/J30),5)</f>
        <v>0.4</v>
      </c>
    </row>
    <row r="31" spans="1:12" x14ac:dyDescent="0.25">
      <c r="A31" s="1"/>
      <c r="B31" s="1"/>
      <c r="C31" s="1"/>
      <c r="D31" s="1"/>
      <c r="E31" s="1"/>
      <c r="F31" s="1" t="s">
        <v>31</v>
      </c>
      <c r="G31" s="1"/>
      <c r="H31" s="4"/>
      <c r="I31" s="5"/>
      <c r="J31" s="4"/>
      <c r="K31" s="5"/>
      <c r="L31" s="6"/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0</v>
      </c>
      <c r="I32" s="5"/>
      <c r="J32" s="4">
        <v>75</v>
      </c>
      <c r="K32" s="5"/>
      <c r="L32" s="6">
        <f t="shared" ref="L32:L48" si="0">ROUND(IF(J32=0, IF(H32=0, 0, 1), H32/J32),5)</f>
        <v>0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62.88</v>
      </c>
      <c r="I33" s="5"/>
      <c r="J33" s="4">
        <v>100</v>
      </c>
      <c r="K33" s="5"/>
      <c r="L33" s="6">
        <f t="shared" si="0"/>
        <v>0.62880000000000003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38.130000000000003</v>
      </c>
      <c r="I34" s="5"/>
      <c r="J34" s="4">
        <v>75</v>
      </c>
      <c r="K34" s="5"/>
      <c r="L34" s="6">
        <f t="shared" si="0"/>
        <v>0.50839999999999996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0</v>
      </c>
      <c r="I35" s="5"/>
      <c r="J35" s="4">
        <v>75</v>
      </c>
      <c r="K35" s="5"/>
      <c r="L35" s="6">
        <f t="shared" si="0"/>
        <v>0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42.37</v>
      </c>
      <c r="I36" s="5"/>
      <c r="J36" s="4">
        <v>75</v>
      </c>
      <c r="K36" s="5"/>
      <c r="L36" s="6">
        <f t="shared" si="0"/>
        <v>0.56493000000000004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0</v>
      </c>
      <c r="I37" s="5"/>
      <c r="J37" s="4">
        <v>100</v>
      </c>
      <c r="K37" s="5"/>
      <c r="L37" s="6">
        <f t="shared" si="0"/>
        <v>0</v>
      </c>
    </row>
    <row r="38" spans="1:12" x14ac:dyDescent="0.25">
      <c r="A38" s="1"/>
      <c r="B38" s="1"/>
      <c r="C38" s="1"/>
      <c r="D38" s="1"/>
      <c r="E38" s="1"/>
      <c r="F38" s="1"/>
      <c r="G38" s="1" t="s">
        <v>38</v>
      </c>
      <c r="H38" s="4">
        <v>153.59</v>
      </c>
      <c r="I38" s="5"/>
      <c r="J38" s="4">
        <v>100</v>
      </c>
      <c r="K38" s="5"/>
      <c r="L38" s="6">
        <f t="shared" si="0"/>
        <v>1.5359</v>
      </c>
    </row>
    <row r="39" spans="1:12" x14ac:dyDescent="0.25">
      <c r="A39" s="1"/>
      <c r="B39" s="1"/>
      <c r="C39" s="1"/>
      <c r="D39" s="1"/>
      <c r="E39" s="1"/>
      <c r="F39" s="1"/>
      <c r="G39" s="1" t="s">
        <v>39</v>
      </c>
      <c r="H39" s="4">
        <v>18.23</v>
      </c>
      <c r="I39" s="5"/>
      <c r="J39" s="4">
        <v>75</v>
      </c>
      <c r="K39" s="5"/>
      <c r="L39" s="6">
        <f t="shared" si="0"/>
        <v>0.24307000000000001</v>
      </c>
    </row>
    <row r="40" spans="1:12" x14ac:dyDescent="0.25">
      <c r="A40" s="1"/>
      <c r="B40" s="1"/>
      <c r="C40" s="1"/>
      <c r="D40" s="1"/>
      <c r="E40" s="1"/>
      <c r="F40" s="1"/>
      <c r="G40" s="1" t="s">
        <v>40</v>
      </c>
      <c r="H40" s="4">
        <v>0</v>
      </c>
      <c r="I40" s="5"/>
      <c r="J40" s="4">
        <v>100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41</v>
      </c>
      <c r="H41" s="4">
        <v>0</v>
      </c>
      <c r="I41" s="5"/>
      <c r="J41" s="4">
        <v>25</v>
      </c>
      <c r="K41" s="5"/>
      <c r="L41" s="6">
        <f t="shared" si="0"/>
        <v>0</v>
      </c>
    </row>
    <row r="42" spans="1:12" x14ac:dyDescent="0.25">
      <c r="A42" s="1"/>
      <c r="B42" s="1"/>
      <c r="C42" s="1"/>
      <c r="D42" s="1"/>
      <c r="E42" s="1"/>
      <c r="F42" s="1"/>
      <c r="G42" s="1" t="s">
        <v>42</v>
      </c>
      <c r="H42" s="4">
        <v>29.31</v>
      </c>
      <c r="I42" s="5"/>
      <c r="J42" s="4">
        <v>75</v>
      </c>
      <c r="K42" s="5"/>
      <c r="L42" s="6">
        <f t="shared" si="0"/>
        <v>0.39079999999999998</v>
      </c>
    </row>
    <row r="43" spans="1:12" x14ac:dyDescent="0.25">
      <c r="A43" s="1"/>
      <c r="B43" s="1"/>
      <c r="C43" s="1"/>
      <c r="D43" s="1"/>
      <c r="E43" s="1"/>
      <c r="F43" s="1"/>
      <c r="G43" s="1" t="s">
        <v>43</v>
      </c>
      <c r="H43" s="4">
        <v>0</v>
      </c>
      <c r="I43" s="5"/>
      <c r="J43" s="4">
        <v>75</v>
      </c>
      <c r="K43" s="5"/>
      <c r="L43" s="6">
        <f t="shared" si="0"/>
        <v>0</v>
      </c>
    </row>
    <row r="44" spans="1:12" x14ac:dyDescent="0.25">
      <c r="A44" s="1"/>
      <c r="B44" s="1"/>
      <c r="C44" s="1"/>
      <c r="D44" s="1"/>
      <c r="E44" s="1"/>
      <c r="F44" s="1"/>
      <c r="G44" s="1" t="s">
        <v>44</v>
      </c>
      <c r="H44" s="4">
        <v>18.23</v>
      </c>
      <c r="I44" s="5"/>
      <c r="J44" s="4">
        <v>75</v>
      </c>
      <c r="K44" s="5"/>
      <c r="L44" s="6">
        <f t="shared" si="0"/>
        <v>0.24307000000000001</v>
      </c>
    </row>
    <row r="45" spans="1:12" ht="15.75" thickBot="1" x14ac:dyDescent="0.3">
      <c r="A45" s="1"/>
      <c r="B45" s="1"/>
      <c r="C45" s="1"/>
      <c r="D45" s="1"/>
      <c r="E45" s="1"/>
      <c r="F45" s="1"/>
      <c r="G45" s="1" t="s">
        <v>45</v>
      </c>
      <c r="H45" s="7">
        <v>8.25</v>
      </c>
      <c r="I45" s="5"/>
      <c r="J45" s="7">
        <v>200</v>
      </c>
      <c r="K45" s="5"/>
      <c r="L45" s="8">
        <f t="shared" si="0"/>
        <v>4.1250000000000002E-2</v>
      </c>
    </row>
    <row r="46" spans="1:12" x14ac:dyDescent="0.25">
      <c r="A46" s="1"/>
      <c r="B46" s="1"/>
      <c r="C46" s="1"/>
      <c r="D46" s="1"/>
      <c r="E46" s="1"/>
      <c r="F46" s="1" t="s">
        <v>46</v>
      </c>
      <c r="G46" s="1"/>
      <c r="H46" s="4">
        <f>ROUND(SUM(H31:H45),5)</f>
        <v>370.99</v>
      </c>
      <c r="I46" s="5"/>
      <c r="J46" s="4">
        <f>ROUND(SUM(J31:J45),5)</f>
        <v>1225</v>
      </c>
      <c r="K46" s="5"/>
      <c r="L46" s="6">
        <f t="shared" si="0"/>
        <v>0.30285000000000001</v>
      </c>
    </row>
    <row r="47" spans="1:12" ht="30" customHeight="1" x14ac:dyDescent="0.25">
      <c r="A47" s="1"/>
      <c r="B47" s="1"/>
      <c r="C47" s="1"/>
      <c r="D47" s="1"/>
      <c r="E47" s="1"/>
      <c r="F47" s="1" t="s">
        <v>47</v>
      </c>
      <c r="G47" s="1"/>
      <c r="H47" s="4">
        <v>196.27</v>
      </c>
      <c r="I47" s="5"/>
      <c r="J47" s="4">
        <v>400</v>
      </c>
      <c r="K47" s="5"/>
      <c r="L47" s="6">
        <f t="shared" si="0"/>
        <v>0.49068000000000001</v>
      </c>
    </row>
    <row r="48" spans="1:12" x14ac:dyDescent="0.25">
      <c r="A48" s="1"/>
      <c r="B48" s="1"/>
      <c r="C48" s="1"/>
      <c r="D48" s="1"/>
      <c r="E48" s="1"/>
      <c r="F48" s="1" t="s">
        <v>48</v>
      </c>
      <c r="G48" s="1"/>
      <c r="H48" s="4">
        <v>300</v>
      </c>
      <c r="I48" s="5"/>
      <c r="J48" s="4">
        <v>300</v>
      </c>
      <c r="K48" s="5"/>
      <c r="L48" s="6">
        <f t="shared" si="0"/>
        <v>1</v>
      </c>
    </row>
    <row r="49" spans="1:12" x14ac:dyDescent="0.25">
      <c r="A49" s="1"/>
      <c r="B49" s="1"/>
      <c r="C49" s="1"/>
      <c r="D49" s="1"/>
      <c r="E49" s="1"/>
      <c r="F49" s="1" t="s">
        <v>49</v>
      </c>
      <c r="G49" s="1"/>
      <c r="H49" s="4"/>
      <c r="I49" s="5"/>
      <c r="J49" s="4"/>
      <c r="K49" s="5"/>
      <c r="L49" s="6"/>
    </row>
    <row r="50" spans="1:12" x14ac:dyDescent="0.25">
      <c r="A50" s="1"/>
      <c r="B50" s="1"/>
      <c r="C50" s="1"/>
      <c r="D50" s="1"/>
      <c r="E50" s="1"/>
      <c r="F50" s="1"/>
      <c r="G50" s="1" t="s">
        <v>37</v>
      </c>
      <c r="H50" s="4">
        <v>486.07</v>
      </c>
      <c r="I50" s="5"/>
      <c r="J50" s="4">
        <v>550</v>
      </c>
      <c r="K50" s="5"/>
      <c r="L50" s="6">
        <f>ROUND(IF(J50=0, IF(H50=0, 0, 1), H50/J50),5)</f>
        <v>0.88375999999999999</v>
      </c>
    </row>
    <row r="51" spans="1:12" ht="15.75" thickBot="1" x14ac:dyDescent="0.3">
      <c r="A51" s="1"/>
      <c r="B51" s="1"/>
      <c r="C51" s="1"/>
      <c r="D51" s="1"/>
      <c r="E51" s="1"/>
      <c r="F51" s="1"/>
      <c r="G51" s="1" t="s">
        <v>40</v>
      </c>
      <c r="H51" s="7">
        <v>745.13</v>
      </c>
      <c r="I51" s="5"/>
      <c r="J51" s="7">
        <v>750</v>
      </c>
      <c r="K51" s="5"/>
      <c r="L51" s="8">
        <f>ROUND(IF(J51=0, IF(H51=0, 0, 1), H51/J51),5)</f>
        <v>0.99351</v>
      </c>
    </row>
    <row r="52" spans="1:12" x14ac:dyDescent="0.25">
      <c r="A52" s="1"/>
      <c r="B52" s="1"/>
      <c r="C52" s="1"/>
      <c r="D52" s="1"/>
      <c r="E52" s="1"/>
      <c r="F52" s="1" t="s">
        <v>50</v>
      </c>
      <c r="G52" s="1"/>
      <c r="H52" s="4">
        <f>ROUND(SUM(H49:H51),5)</f>
        <v>1231.2</v>
      </c>
      <c r="I52" s="5"/>
      <c r="J52" s="4">
        <f>ROUND(SUM(J49:J51),5)</f>
        <v>1300</v>
      </c>
      <c r="K52" s="5"/>
      <c r="L52" s="6">
        <f>ROUND(IF(J52=0, IF(H52=0, 0, 1), H52/J52),5)</f>
        <v>0.94708000000000003</v>
      </c>
    </row>
    <row r="53" spans="1:12" ht="30" customHeight="1" x14ac:dyDescent="0.25">
      <c r="A53" s="1"/>
      <c r="B53" s="1"/>
      <c r="C53" s="1"/>
      <c r="D53" s="1"/>
      <c r="E53" s="1"/>
      <c r="F53" s="1" t="s">
        <v>51</v>
      </c>
      <c r="G53" s="1"/>
      <c r="H53" s="4"/>
      <c r="I53" s="5"/>
      <c r="J53" s="4"/>
      <c r="K53" s="5"/>
      <c r="L53" s="6"/>
    </row>
    <row r="54" spans="1:12" x14ac:dyDescent="0.25">
      <c r="A54" s="1"/>
      <c r="B54" s="1"/>
      <c r="C54" s="1"/>
      <c r="D54" s="1"/>
      <c r="E54" s="1"/>
      <c r="F54" s="1"/>
      <c r="G54" s="1" t="s">
        <v>52</v>
      </c>
      <c r="H54" s="4">
        <v>19.2</v>
      </c>
      <c r="I54" s="5"/>
      <c r="J54" s="4">
        <v>450</v>
      </c>
      <c r="K54" s="5"/>
      <c r="L54" s="6">
        <f t="shared" ref="L54:L69" si="1">ROUND(IF(J54=0, IF(H54=0, 0, 1), H54/J54),5)</f>
        <v>4.267E-2</v>
      </c>
    </row>
    <row r="55" spans="1:12" x14ac:dyDescent="0.25">
      <c r="A55" s="1"/>
      <c r="B55" s="1"/>
      <c r="C55" s="1"/>
      <c r="D55" s="1"/>
      <c r="E55" s="1"/>
      <c r="F55" s="1"/>
      <c r="G55" s="1" t="s">
        <v>53</v>
      </c>
      <c r="H55" s="4">
        <v>96.37</v>
      </c>
      <c r="I55" s="5"/>
      <c r="J55" s="4">
        <v>100</v>
      </c>
      <c r="K55" s="5"/>
      <c r="L55" s="6">
        <f t="shared" si="1"/>
        <v>0.9637</v>
      </c>
    </row>
    <row r="56" spans="1:12" x14ac:dyDescent="0.25">
      <c r="A56" s="1"/>
      <c r="B56" s="1"/>
      <c r="C56" s="1"/>
      <c r="D56" s="1"/>
      <c r="E56" s="1"/>
      <c r="F56" s="1"/>
      <c r="G56" s="1" t="s">
        <v>54</v>
      </c>
      <c r="H56" s="4">
        <v>716.64</v>
      </c>
      <c r="I56" s="5"/>
      <c r="J56" s="4">
        <v>1075</v>
      </c>
      <c r="K56" s="5"/>
      <c r="L56" s="6">
        <f t="shared" si="1"/>
        <v>0.66664000000000001</v>
      </c>
    </row>
    <row r="57" spans="1:12" x14ac:dyDescent="0.25">
      <c r="A57" s="1"/>
      <c r="B57" s="1"/>
      <c r="C57" s="1"/>
      <c r="D57" s="1"/>
      <c r="E57" s="1"/>
      <c r="F57" s="1"/>
      <c r="G57" s="1" t="s">
        <v>55</v>
      </c>
      <c r="H57" s="4">
        <v>68.69</v>
      </c>
      <c r="I57" s="5"/>
      <c r="J57" s="4">
        <v>300</v>
      </c>
      <c r="K57" s="5"/>
      <c r="L57" s="6">
        <f t="shared" si="1"/>
        <v>0.22897000000000001</v>
      </c>
    </row>
    <row r="58" spans="1:12" x14ac:dyDescent="0.25">
      <c r="A58" s="1"/>
      <c r="B58" s="1"/>
      <c r="C58" s="1"/>
      <c r="D58" s="1"/>
      <c r="E58" s="1"/>
      <c r="F58" s="1"/>
      <c r="G58" s="1" t="s">
        <v>56</v>
      </c>
      <c r="H58" s="4">
        <v>30</v>
      </c>
      <c r="I58" s="5"/>
      <c r="J58" s="4">
        <v>100</v>
      </c>
      <c r="K58" s="5"/>
      <c r="L58" s="6">
        <f t="shared" si="1"/>
        <v>0.3</v>
      </c>
    </row>
    <row r="59" spans="1:12" ht="15.75" thickBot="1" x14ac:dyDescent="0.3">
      <c r="A59" s="1"/>
      <c r="B59" s="1"/>
      <c r="C59" s="1"/>
      <c r="D59" s="1"/>
      <c r="E59" s="1"/>
      <c r="F59" s="1"/>
      <c r="G59" s="1" t="s">
        <v>57</v>
      </c>
      <c r="H59" s="7">
        <v>341.92</v>
      </c>
      <c r="I59" s="5"/>
      <c r="J59" s="7">
        <v>375</v>
      </c>
      <c r="K59" s="5"/>
      <c r="L59" s="8">
        <f t="shared" si="1"/>
        <v>0.91178999999999999</v>
      </c>
    </row>
    <row r="60" spans="1:12" x14ac:dyDescent="0.25">
      <c r="A60" s="1"/>
      <c r="B60" s="1"/>
      <c r="C60" s="1"/>
      <c r="D60" s="1"/>
      <c r="E60" s="1"/>
      <c r="F60" s="1" t="s">
        <v>58</v>
      </c>
      <c r="G60" s="1"/>
      <c r="H60" s="4">
        <f>ROUND(SUM(H53:H59),5)</f>
        <v>1272.82</v>
      </c>
      <c r="I60" s="5"/>
      <c r="J60" s="4">
        <f>ROUND(SUM(J53:J59),5)</f>
        <v>2400</v>
      </c>
      <c r="K60" s="5"/>
      <c r="L60" s="6">
        <f t="shared" si="1"/>
        <v>0.53034000000000003</v>
      </c>
    </row>
    <row r="61" spans="1:12" ht="30" customHeight="1" x14ac:dyDescent="0.25">
      <c r="A61" s="1"/>
      <c r="B61" s="1"/>
      <c r="C61" s="1"/>
      <c r="D61" s="1"/>
      <c r="E61" s="1"/>
      <c r="F61" s="1" t="s">
        <v>59</v>
      </c>
      <c r="G61" s="1"/>
      <c r="H61" s="4">
        <v>1734.21</v>
      </c>
      <c r="I61" s="5"/>
      <c r="J61" s="4">
        <v>2700</v>
      </c>
      <c r="K61" s="5"/>
      <c r="L61" s="6">
        <f t="shared" si="1"/>
        <v>0.64229999999999998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275</v>
      </c>
      <c r="I62" s="5"/>
      <c r="J62" s="4">
        <v>240</v>
      </c>
      <c r="K62" s="5"/>
      <c r="L62" s="6">
        <f t="shared" si="1"/>
        <v>1.1458299999999999</v>
      </c>
    </row>
    <row r="63" spans="1:12" x14ac:dyDescent="0.25">
      <c r="A63" s="1"/>
      <c r="B63" s="1"/>
      <c r="C63" s="1"/>
      <c r="D63" s="1"/>
      <c r="E63" s="1"/>
      <c r="F63" s="1" t="s">
        <v>61</v>
      </c>
      <c r="G63" s="1"/>
      <c r="H63" s="4">
        <v>0</v>
      </c>
      <c r="I63" s="5"/>
      <c r="J63" s="4">
        <v>60</v>
      </c>
      <c r="K63" s="5"/>
      <c r="L63" s="6">
        <f t="shared" si="1"/>
        <v>0</v>
      </c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300</v>
      </c>
      <c r="I64" s="5"/>
      <c r="J64" s="4">
        <v>330</v>
      </c>
      <c r="K64" s="5"/>
      <c r="L64" s="6">
        <f t="shared" si="1"/>
        <v>0.90908999999999995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300</v>
      </c>
      <c r="I65" s="5"/>
      <c r="J65" s="4">
        <v>300</v>
      </c>
      <c r="K65" s="5"/>
      <c r="L65" s="6">
        <f t="shared" si="1"/>
        <v>1</v>
      </c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1956.96</v>
      </c>
      <c r="I66" s="5"/>
      <c r="J66" s="4">
        <v>2900</v>
      </c>
      <c r="K66" s="5"/>
      <c r="L66" s="6">
        <f t="shared" si="1"/>
        <v>0.67481000000000002</v>
      </c>
    </row>
    <row r="67" spans="1:12" x14ac:dyDescent="0.25">
      <c r="A67" s="1"/>
      <c r="B67" s="1"/>
      <c r="C67" s="1"/>
      <c r="D67" s="1"/>
      <c r="E67" s="1"/>
      <c r="F67" s="1" t="s">
        <v>65</v>
      </c>
      <c r="G67" s="1"/>
      <c r="H67" s="4">
        <v>0</v>
      </c>
      <c r="I67" s="5"/>
      <c r="J67" s="4">
        <v>100</v>
      </c>
      <c r="K67" s="5"/>
      <c r="L67" s="6">
        <f t="shared" si="1"/>
        <v>0</v>
      </c>
    </row>
    <row r="68" spans="1:12" ht="15.75" thickBot="1" x14ac:dyDescent="0.3">
      <c r="A68" s="1"/>
      <c r="B68" s="1"/>
      <c r="C68" s="1"/>
      <c r="D68" s="1"/>
      <c r="E68" s="1"/>
      <c r="F68" s="1" t="s">
        <v>66</v>
      </c>
      <c r="G68" s="1"/>
      <c r="H68" s="7">
        <v>171.04</v>
      </c>
      <c r="I68" s="5"/>
      <c r="J68" s="7">
        <v>200</v>
      </c>
      <c r="K68" s="5"/>
      <c r="L68" s="8">
        <f t="shared" si="1"/>
        <v>0.85519999999999996</v>
      </c>
    </row>
    <row r="69" spans="1:12" x14ac:dyDescent="0.25">
      <c r="A69" s="1"/>
      <c r="B69" s="1"/>
      <c r="C69" s="1"/>
      <c r="D69" s="1"/>
      <c r="E69" s="1" t="s">
        <v>67</v>
      </c>
      <c r="F69" s="1"/>
      <c r="G69" s="1"/>
      <c r="H69" s="4">
        <f>ROUND(SUM(H28:H30)+SUM(H46:H48)+H52+SUM(H60:H68),5)</f>
        <v>8683.49</v>
      </c>
      <c r="I69" s="5"/>
      <c r="J69" s="4">
        <f>ROUND(SUM(J28:J30)+SUM(J46:J48)+J52+SUM(J60:J68),5)</f>
        <v>13405</v>
      </c>
      <c r="K69" s="5"/>
      <c r="L69" s="6">
        <f t="shared" si="1"/>
        <v>0.64778000000000002</v>
      </c>
    </row>
    <row r="70" spans="1:12" ht="30" customHeight="1" x14ac:dyDescent="0.25">
      <c r="A70" s="1"/>
      <c r="B70" s="1"/>
      <c r="C70" s="1"/>
      <c r="D70" s="1"/>
      <c r="E70" s="1" t="s">
        <v>68</v>
      </c>
      <c r="F70" s="1"/>
      <c r="G70" s="1"/>
      <c r="H70" s="4"/>
      <c r="I70" s="5"/>
      <c r="J70" s="4"/>
      <c r="K70" s="5"/>
      <c r="L70" s="6"/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0</v>
      </c>
      <c r="I71" s="5"/>
      <c r="J71" s="4">
        <v>600</v>
      </c>
      <c r="K71" s="5"/>
      <c r="L71" s="6">
        <f>ROUND(IF(J71=0, IF(H71=0, 0, 1), H71/J71),5)</f>
        <v>0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0</v>
      </c>
      <c r="I72" s="5"/>
      <c r="J72" s="4">
        <v>0</v>
      </c>
      <c r="K72" s="5"/>
      <c r="L72" s="6">
        <f>ROUND(IF(J72=0, IF(H72=0, 0, 1), H72/J72),5)</f>
        <v>0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1052.58</v>
      </c>
      <c r="I73" s="5"/>
      <c r="J73" s="4">
        <v>900</v>
      </c>
      <c r="K73" s="5"/>
      <c r="L73" s="6">
        <f>ROUND(IF(J73=0, IF(H73=0, 0, 1), H73/J73),5)</f>
        <v>1.16953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300</v>
      </c>
      <c r="I74" s="5"/>
      <c r="J74" s="4">
        <v>450</v>
      </c>
      <c r="K74" s="5"/>
      <c r="L74" s="6">
        <f>ROUND(IF(J74=0, IF(H74=0, 0, 1), H74/J74),5)</f>
        <v>0.66666999999999998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798.42</v>
      </c>
      <c r="I75" s="5"/>
      <c r="J75" s="4">
        <v>900</v>
      </c>
      <c r="K75" s="5"/>
      <c r="L75" s="6">
        <f>ROUND(IF(J75=0, IF(H75=0, 0, 1), H75/J75),5)</f>
        <v>0.88712999999999997</v>
      </c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0</v>
      </c>
      <c r="I76" s="5"/>
      <c r="J76" s="4"/>
      <c r="K76" s="5"/>
      <c r="L76" s="6"/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1600</v>
      </c>
      <c r="I77" s="5"/>
      <c r="J77" s="4">
        <v>1600</v>
      </c>
      <c r="K77" s="5"/>
      <c r="L77" s="6">
        <f t="shared" ref="L77:L94" si="2">ROUND(IF(J77=0, IF(H77=0, 0, 1), H77/J77),5)</f>
        <v>1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709</v>
      </c>
      <c r="I78" s="5"/>
      <c r="J78" s="4">
        <v>749</v>
      </c>
      <c r="K78" s="5"/>
      <c r="L78" s="6">
        <f t="shared" si="2"/>
        <v>0.9466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928.61</v>
      </c>
      <c r="I79" s="5"/>
      <c r="J79" s="4">
        <v>800</v>
      </c>
      <c r="K79" s="5"/>
      <c r="L79" s="6">
        <f t="shared" si="2"/>
        <v>1.16076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1174.71</v>
      </c>
      <c r="I80" s="5"/>
      <c r="J80" s="4">
        <v>1075</v>
      </c>
      <c r="K80" s="5"/>
      <c r="L80" s="6">
        <f t="shared" si="2"/>
        <v>1.0927500000000001</v>
      </c>
    </row>
    <row r="81" spans="1:12" x14ac:dyDescent="0.25">
      <c r="A81" s="1"/>
      <c r="B81" s="1"/>
      <c r="C81" s="1"/>
      <c r="D81" s="1"/>
      <c r="E81" s="1"/>
      <c r="F81" s="1" t="s">
        <v>79</v>
      </c>
      <c r="G81" s="1"/>
      <c r="H81" s="4">
        <v>747.51</v>
      </c>
      <c r="I81" s="5"/>
      <c r="J81" s="4">
        <v>900</v>
      </c>
      <c r="K81" s="5"/>
      <c r="L81" s="6">
        <f t="shared" si="2"/>
        <v>0.83057000000000003</v>
      </c>
    </row>
    <row r="82" spans="1:12" x14ac:dyDescent="0.25">
      <c r="A82" s="1"/>
      <c r="B82" s="1"/>
      <c r="C82" s="1"/>
      <c r="D82" s="1"/>
      <c r="E82" s="1"/>
      <c r="F82" s="1" t="s">
        <v>80</v>
      </c>
      <c r="G82" s="1"/>
      <c r="H82" s="4">
        <v>935.22</v>
      </c>
      <c r="I82" s="5"/>
      <c r="J82" s="4">
        <v>950</v>
      </c>
      <c r="K82" s="5"/>
      <c r="L82" s="6">
        <f t="shared" si="2"/>
        <v>0.98443999999999998</v>
      </c>
    </row>
    <row r="83" spans="1:12" x14ac:dyDescent="0.25">
      <c r="A83" s="1"/>
      <c r="B83" s="1"/>
      <c r="C83" s="1"/>
      <c r="D83" s="1"/>
      <c r="E83" s="1"/>
      <c r="F83" s="1" t="s">
        <v>81</v>
      </c>
      <c r="G83" s="1"/>
      <c r="H83" s="4">
        <v>1426.57</v>
      </c>
      <c r="I83" s="5"/>
      <c r="J83" s="4">
        <v>1440</v>
      </c>
      <c r="K83" s="5"/>
      <c r="L83" s="6">
        <f t="shared" si="2"/>
        <v>0.99067000000000005</v>
      </c>
    </row>
    <row r="84" spans="1:12" x14ac:dyDescent="0.25">
      <c r="A84" s="1"/>
      <c r="B84" s="1"/>
      <c r="C84" s="1"/>
      <c r="D84" s="1"/>
      <c r="E84" s="1"/>
      <c r="F84" s="1" t="s">
        <v>82</v>
      </c>
      <c r="G84" s="1"/>
      <c r="H84" s="4">
        <v>370.88</v>
      </c>
      <c r="I84" s="5"/>
      <c r="J84" s="4">
        <v>0</v>
      </c>
      <c r="K84" s="5"/>
      <c r="L84" s="6">
        <f t="shared" si="2"/>
        <v>1</v>
      </c>
    </row>
    <row r="85" spans="1:12" x14ac:dyDescent="0.25">
      <c r="A85" s="1"/>
      <c r="B85" s="1"/>
      <c r="C85" s="1"/>
      <c r="D85" s="1"/>
      <c r="E85" s="1"/>
      <c r="F85" s="1" t="s">
        <v>83</v>
      </c>
      <c r="G85" s="1"/>
      <c r="H85" s="4">
        <v>200</v>
      </c>
      <c r="I85" s="5"/>
      <c r="J85" s="4">
        <v>200</v>
      </c>
      <c r="K85" s="5"/>
      <c r="L85" s="6">
        <f t="shared" si="2"/>
        <v>1</v>
      </c>
    </row>
    <row r="86" spans="1:12" x14ac:dyDescent="0.25">
      <c r="A86" s="1"/>
      <c r="B86" s="1"/>
      <c r="C86" s="1"/>
      <c r="D86" s="1"/>
      <c r="E86" s="1"/>
      <c r="F86" s="1" t="s">
        <v>84</v>
      </c>
      <c r="G86" s="1"/>
      <c r="H86" s="4">
        <v>233.78</v>
      </c>
      <c r="I86" s="5"/>
      <c r="J86" s="4">
        <v>325</v>
      </c>
      <c r="K86" s="5"/>
      <c r="L86" s="6">
        <f t="shared" si="2"/>
        <v>0.71931999999999996</v>
      </c>
    </row>
    <row r="87" spans="1:12" x14ac:dyDescent="0.25">
      <c r="A87" s="1"/>
      <c r="B87" s="1"/>
      <c r="C87" s="1"/>
      <c r="D87" s="1"/>
      <c r="E87" s="1"/>
      <c r="F87" s="1" t="s">
        <v>85</v>
      </c>
      <c r="G87" s="1"/>
      <c r="H87" s="4">
        <v>1223.83</v>
      </c>
      <c r="I87" s="5"/>
      <c r="J87" s="4">
        <v>1420</v>
      </c>
      <c r="K87" s="5"/>
      <c r="L87" s="6">
        <f t="shared" si="2"/>
        <v>0.86185</v>
      </c>
    </row>
    <row r="88" spans="1:12" ht="15.75" thickBot="1" x14ac:dyDescent="0.3">
      <c r="A88" s="1"/>
      <c r="B88" s="1"/>
      <c r="C88" s="1"/>
      <c r="D88" s="1"/>
      <c r="E88" s="1"/>
      <c r="F88" s="1" t="s">
        <v>86</v>
      </c>
      <c r="G88" s="1"/>
      <c r="H88" s="7">
        <v>1200</v>
      </c>
      <c r="I88" s="5"/>
      <c r="J88" s="7">
        <v>1300</v>
      </c>
      <c r="K88" s="5"/>
      <c r="L88" s="8">
        <f t="shared" si="2"/>
        <v>0.92308000000000001</v>
      </c>
    </row>
    <row r="89" spans="1:12" x14ac:dyDescent="0.25">
      <c r="A89" s="1"/>
      <c r="B89" s="1"/>
      <c r="C89" s="1"/>
      <c r="D89" s="1"/>
      <c r="E89" s="1" t="s">
        <v>87</v>
      </c>
      <c r="F89" s="1"/>
      <c r="G89" s="1"/>
      <c r="H89" s="4">
        <f>ROUND(SUM(H70:H88),5)</f>
        <v>12901.11</v>
      </c>
      <c r="I89" s="5"/>
      <c r="J89" s="4">
        <f>ROUND(SUM(J70:J88),5)</f>
        <v>13609</v>
      </c>
      <c r="K89" s="5"/>
      <c r="L89" s="6">
        <f t="shared" si="2"/>
        <v>0.94798000000000004</v>
      </c>
    </row>
    <row r="90" spans="1:12" ht="30" customHeight="1" x14ac:dyDescent="0.25">
      <c r="A90" s="1"/>
      <c r="B90" s="1"/>
      <c r="C90" s="1"/>
      <c r="D90" s="1"/>
      <c r="E90" s="1" t="s">
        <v>88</v>
      </c>
      <c r="F90" s="1"/>
      <c r="G90" s="1"/>
      <c r="H90" s="4">
        <v>0</v>
      </c>
      <c r="I90" s="5"/>
      <c r="J90" s="4">
        <v>66</v>
      </c>
      <c r="K90" s="5"/>
      <c r="L90" s="6">
        <f t="shared" si="2"/>
        <v>0</v>
      </c>
    </row>
    <row r="91" spans="1:12" ht="15.75" thickBot="1" x14ac:dyDescent="0.3">
      <c r="A91" s="1"/>
      <c r="B91" s="1"/>
      <c r="C91" s="1"/>
      <c r="D91" s="1"/>
      <c r="E91" s="1" t="s">
        <v>89</v>
      </c>
      <c r="F91" s="1"/>
      <c r="G91" s="1"/>
      <c r="H91" s="9">
        <v>0</v>
      </c>
      <c r="I91" s="5"/>
      <c r="J91" s="9">
        <v>0</v>
      </c>
      <c r="K91" s="5"/>
      <c r="L91" s="10">
        <f t="shared" si="2"/>
        <v>0</v>
      </c>
    </row>
    <row r="92" spans="1:12" ht="15.75" thickBot="1" x14ac:dyDescent="0.3">
      <c r="A92" s="1"/>
      <c r="B92" s="1"/>
      <c r="C92" s="1"/>
      <c r="D92" s="1" t="s">
        <v>90</v>
      </c>
      <c r="E92" s="1"/>
      <c r="F92" s="1"/>
      <c r="G92" s="1"/>
      <c r="H92" s="11">
        <f>ROUND(H27+H69+SUM(H89:H91),5)</f>
        <v>21584.6</v>
      </c>
      <c r="I92" s="5"/>
      <c r="J92" s="11">
        <f>ROUND(J27+J69+SUM(J89:J91),5)</f>
        <v>27080</v>
      </c>
      <c r="K92" s="5"/>
      <c r="L92" s="12">
        <f t="shared" si="2"/>
        <v>0.79706999999999995</v>
      </c>
    </row>
    <row r="93" spans="1:12" ht="30" customHeight="1" thickBot="1" x14ac:dyDescent="0.3">
      <c r="A93" s="1"/>
      <c r="B93" s="1" t="s">
        <v>91</v>
      </c>
      <c r="C93" s="1"/>
      <c r="D93" s="1"/>
      <c r="E93" s="1"/>
      <c r="F93" s="1"/>
      <c r="G93" s="1"/>
      <c r="H93" s="11">
        <f>ROUND(H3+H26-H92,5)</f>
        <v>-282.85000000000002</v>
      </c>
      <c r="I93" s="5"/>
      <c r="J93" s="11">
        <f>ROUND(J3+J26-J92,5)</f>
        <v>-1280</v>
      </c>
      <c r="K93" s="5"/>
      <c r="L93" s="12">
        <f t="shared" si="2"/>
        <v>0.22098000000000001</v>
      </c>
    </row>
    <row r="94" spans="1:12" s="17" customFormat="1" ht="30" customHeight="1" thickBot="1" x14ac:dyDescent="0.25">
      <c r="A94" s="1" t="s">
        <v>92</v>
      </c>
      <c r="B94" s="1"/>
      <c r="C94" s="1"/>
      <c r="D94" s="1"/>
      <c r="E94" s="1"/>
      <c r="F94" s="1"/>
      <c r="G94" s="1"/>
      <c r="H94" s="15">
        <f>H93</f>
        <v>-282.85000000000002</v>
      </c>
      <c r="I94" s="1"/>
      <c r="J94" s="15">
        <f>J93</f>
        <v>-1280</v>
      </c>
      <c r="K94" s="1"/>
      <c r="L94" s="16">
        <f t="shared" si="2"/>
        <v>0.22098000000000001</v>
      </c>
    </row>
    <row r="95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2:38 PM
&amp;"Arial,Bold"&amp;8 09/17/16
&amp;"Arial,Bold"&amp;8 Cash Basis&amp;C&amp;"Arial,Bold"&amp;12 NE Ohio General Service
&amp;"Arial,Bold"&amp;14 Receipts VS Expenses Budget 2016
&amp;"Arial,Bold"&amp;10 January through December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Shyrl Blair</dc:creator>
  <cp:lastModifiedBy>PCU1</cp:lastModifiedBy>
  <cp:lastPrinted>2016-11-01T01:39:01Z</cp:lastPrinted>
  <dcterms:created xsi:type="dcterms:W3CDTF">2016-09-17T18:38:01Z</dcterms:created>
  <dcterms:modified xsi:type="dcterms:W3CDTF">2016-11-01T01:39:04Z</dcterms:modified>
</cp:coreProperties>
</file>