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180" windowWidth="17370" windowHeight="7770"/>
  </bookViews>
  <sheets>
    <sheet name="Sheet1" sheetId="1" r:id="rId1"/>
  </sheets>
  <definedNames>
    <definedName name="_xlnm.Print_Titles" localSheetId="0">Sheet1!$A:$H,Sheet1!$1:$2</definedName>
    <definedName name="QB_COLUMN_59200" localSheetId="0" hidden="1">Sheet1!$I$2</definedName>
    <definedName name="QB_COLUMN_64420" localSheetId="0" hidden="1">Sheet1!$M$2</definedName>
    <definedName name="QB_COLUMN_76210" localSheetId="0" hidden="1">Sheet1!$K$2</definedName>
    <definedName name="QB_DATA_0" localSheetId="0" hidden="1">Sheet1!$6:$6,Sheet1!$7:$7,Sheet1!$8:$8,Sheet1!$9:$9,Sheet1!$12:$12,Sheet1!$15:$15,Sheet1!$16:$16,Sheet1!$22:$22,Sheet1!$23:$23,Sheet1!$25:$25,Sheet1!$26:$26,Sheet1!$27:$27,Sheet1!$28:$28,Sheet1!$29:$29,Sheet1!$30:$30,Sheet1!$32:$32</definedName>
    <definedName name="QB_DATA_1" localSheetId="0" hidden="1">Sheet1!$33:$33,Sheet1!$35:$35,Sheet1!$36:$36,Sheet1!$37:$37,Sheet1!$38:$38,Sheet1!$39:$39,Sheet1!$40:$40,Sheet1!$41:$41,Sheet1!$43:$43,Sheet1!$44:$44,Sheet1!$46:$46,Sheet1!$47:$47,Sheet1!$50:$50,Sheet1!$51:$51,Sheet1!$52:$52,Sheet1!$53:$53</definedName>
    <definedName name="QB_DATA_2" localSheetId="0" hidden="1">Sheet1!$54:$54,Sheet1!$55:$55,Sheet1!$57:$57,Sheet1!$58:$58,Sheet1!$59:$59,Sheet1!$60:$60,Sheet1!$61:$61,Sheet1!$62:$62,Sheet1!$63:$63,Sheet1!$64:$64,Sheet1!$67:$67,Sheet1!$68:$68,Sheet1!$69:$69,Sheet1!$70:$70,Sheet1!$71:$71,Sheet1!$72:$72</definedName>
    <definedName name="QB_DATA_3" localSheetId="0" hidden="1">Sheet1!$73:$73,Sheet1!$74:$74,Sheet1!$75:$75,Sheet1!$76:$76,Sheet1!$77:$77,Sheet1!$78:$78,Sheet1!$79:$79,Sheet1!$80:$80,Sheet1!$81:$81,Sheet1!$84:$84,Sheet1!$85:$85,Sheet1!$87:$87</definedName>
    <definedName name="QB_FORMULA_0" localSheetId="0" hidden="1">Sheet1!$M$6,Sheet1!$M$7,Sheet1!$M$8,Sheet1!$M$9,Sheet1!$I$10,Sheet1!$K$10,Sheet1!$M$10,Sheet1!$M$12,Sheet1!$I$13,Sheet1!$K$13,Sheet1!$M$13,Sheet1!$M$15,Sheet1!$M$16,Sheet1!$I$17,Sheet1!$K$17,Sheet1!$M$17</definedName>
    <definedName name="QB_FORMULA_1" localSheetId="0" hidden="1">Sheet1!$I$18,Sheet1!$K$18,Sheet1!$M$18,Sheet1!$I$19,Sheet1!$K$19,Sheet1!$M$19,Sheet1!$M$22,Sheet1!$M$23,Sheet1!$M$25,Sheet1!$M$26,Sheet1!$M$27,Sheet1!$M$28,Sheet1!$M$29,Sheet1!$M$30,Sheet1!$M$32,Sheet1!$M$33</definedName>
    <definedName name="QB_FORMULA_2" localSheetId="0" hidden="1">Sheet1!$I$34,Sheet1!$K$34,Sheet1!$M$34,Sheet1!$M$35,Sheet1!$M$36,Sheet1!$M$37,Sheet1!$M$38,Sheet1!$M$39,Sheet1!$M$40,Sheet1!$M$41,Sheet1!$I$42,Sheet1!$K$42,Sheet1!$M$42,Sheet1!$M$43,Sheet1!$M$44,Sheet1!$M$46</definedName>
    <definedName name="QB_FORMULA_3" localSheetId="0" hidden="1">Sheet1!$M$47,Sheet1!$I$48,Sheet1!$K$48,Sheet1!$M$48,Sheet1!$M$50,Sheet1!$M$51,Sheet1!$M$52,Sheet1!$M$53,Sheet1!$M$54,Sheet1!$M$55,Sheet1!$I$56,Sheet1!$K$56,Sheet1!$M$56,Sheet1!$M$57,Sheet1!$M$58,Sheet1!$M$59</definedName>
    <definedName name="QB_FORMULA_4" localSheetId="0" hidden="1">Sheet1!$M$60,Sheet1!$M$61,Sheet1!$M$62,Sheet1!$M$63,Sheet1!$M$64,Sheet1!$I$65,Sheet1!$K$65,Sheet1!$M$65,Sheet1!$M$67,Sheet1!$M$68,Sheet1!$M$69,Sheet1!$M$70,Sheet1!$M$71,Sheet1!$M$72,Sheet1!$M$73,Sheet1!$M$74</definedName>
    <definedName name="QB_FORMULA_5" localSheetId="0" hidden="1">Sheet1!$M$75,Sheet1!$M$76,Sheet1!$M$77,Sheet1!$M$78,Sheet1!$M$79,Sheet1!$M$80,Sheet1!$M$81,Sheet1!$I$82,Sheet1!$K$82,Sheet1!$M$82,Sheet1!$M$84,Sheet1!$M$85,Sheet1!$I$86,Sheet1!$K$86,Sheet1!$M$86,Sheet1!$M$87</definedName>
    <definedName name="QB_FORMULA_6" localSheetId="0" hidden="1">Sheet1!$I$88,Sheet1!$K$88,Sheet1!$M$88,Sheet1!$I$89,Sheet1!$K$89,Sheet1!$M$89,Sheet1!$I$90,Sheet1!$K$90,Sheet1!$M$90</definedName>
    <definedName name="QB_ROW_100050" localSheetId="0" hidden="1">Sheet1!$F$49</definedName>
    <definedName name="QB_ROW_100350" localSheetId="0" hidden="1">Sheet1!$F$56</definedName>
    <definedName name="QB_ROW_101260" localSheetId="0" hidden="1">Sheet1!$G$52</definedName>
    <definedName name="QB_ROW_102260" localSheetId="0" hidden="1">Sheet1!$G$50</definedName>
    <definedName name="QB_ROW_103260" localSheetId="0" hidden="1">Sheet1!$G$51</definedName>
    <definedName name="QB_ROW_104260" localSheetId="0" hidden="1">Sheet1!$G$55</definedName>
    <definedName name="QB_ROW_105260" localSheetId="0" hidden="1">Sheet1!$G$54</definedName>
    <definedName name="QB_ROW_106260" localSheetId="0" hidden="1">Sheet1!$G$53</definedName>
    <definedName name="QB_ROW_107250" localSheetId="0" hidden="1">Sheet1!$F$23</definedName>
    <definedName name="QB_ROW_108250" localSheetId="0" hidden="1">Sheet1!$F$43</definedName>
    <definedName name="QB_ROW_109250" localSheetId="0" hidden="1">Sheet1!$F$59</definedName>
    <definedName name="QB_ROW_110050" localSheetId="0" hidden="1">Sheet1!$F$24</definedName>
    <definedName name="QB_ROW_110350" localSheetId="0" hidden="1">Sheet1!$F$42</definedName>
    <definedName name="QB_ROW_111360" localSheetId="0" hidden="1">Sheet1!$G$36</definedName>
    <definedName name="QB_ROW_112260" localSheetId="0" hidden="1">Sheet1!$G$37</definedName>
    <definedName name="QB_ROW_113260" localSheetId="0" hidden="1">Sheet1!$G$38</definedName>
    <definedName name="QB_ROW_114260" localSheetId="0" hidden="1">Sheet1!$G$39</definedName>
    <definedName name="QB_ROW_115260" localSheetId="0" hidden="1">Sheet1!$G$40</definedName>
    <definedName name="QB_ROW_116260" localSheetId="0" hidden="1">Sheet1!$G$41</definedName>
    <definedName name="QB_ROW_117260" localSheetId="0" hidden="1">Sheet1!$G$25</definedName>
    <definedName name="QB_ROW_118260" localSheetId="0" hidden="1">Sheet1!$G$26</definedName>
    <definedName name="QB_ROW_119260" localSheetId="0" hidden="1">Sheet1!$G$27</definedName>
    <definedName name="QB_ROW_120260" localSheetId="0" hidden="1">Sheet1!$G$28</definedName>
    <definedName name="QB_ROW_121260" localSheetId="0" hidden="1">Sheet1!$G$30</definedName>
    <definedName name="QB_ROW_122060" localSheetId="0" hidden="1">Sheet1!$G$31</definedName>
    <definedName name="QB_ROW_122270" localSheetId="0" hidden="1">Sheet1!$H$33</definedName>
    <definedName name="QB_ROW_122360" localSheetId="0" hidden="1">Sheet1!$G$34</definedName>
    <definedName name="QB_ROW_123260" localSheetId="0" hidden="1">Sheet1!$G$29</definedName>
    <definedName name="QB_ROW_124250" localSheetId="0" hidden="1">Sheet1!$F$64</definedName>
    <definedName name="QB_ROW_125040" localSheetId="0" hidden="1">Sheet1!$E$14</definedName>
    <definedName name="QB_ROW_125340" localSheetId="0" hidden="1">Sheet1!$E$17</definedName>
    <definedName name="QB_ROW_127250" localSheetId="0" hidden="1">Sheet1!$F$44</definedName>
    <definedName name="QB_ROW_128250" localSheetId="0" hidden="1">Sheet1!$F$61</definedName>
    <definedName name="QB_ROW_130050" localSheetId="0" hidden="1">Sheet1!$F$45</definedName>
    <definedName name="QB_ROW_130350" localSheetId="0" hidden="1">Sheet1!$F$48</definedName>
    <definedName name="QB_ROW_131260" localSheetId="0" hidden="1">Sheet1!$G$47</definedName>
    <definedName name="QB_ROW_132260" localSheetId="0" hidden="1">Sheet1!$G$46</definedName>
    <definedName name="QB_ROW_133250" localSheetId="0" hidden="1">Sheet1!$F$58</definedName>
    <definedName name="QB_ROW_136250" localSheetId="0" hidden="1">Sheet1!$F$63</definedName>
    <definedName name="QB_ROW_160240" localSheetId="0" hidden="1">Sheet1!$E$87</definedName>
    <definedName name="QB_ROW_164270" localSheetId="0" hidden="1">Sheet1!$H$32</definedName>
    <definedName name="QB_ROW_18301" localSheetId="0" hidden="1">Sheet1!$A$90</definedName>
    <definedName name="QB_ROW_189260" localSheetId="0" hidden="1">Sheet1!$G$35</definedName>
    <definedName name="QB_ROW_19011" localSheetId="0" hidden="1">Sheet1!$B$3</definedName>
    <definedName name="QB_ROW_191040" localSheetId="0" hidden="1">Sheet1!$E$83</definedName>
    <definedName name="QB_ROW_191250" localSheetId="0" hidden="1">Sheet1!$F$85</definedName>
    <definedName name="QB_ROW_191340" localSheetId="0" hidden="1">Sheet1!$E$86</definedName>
    <definedName name="QB_ROW_192250" localSheetId="0" hidden="1">Sheet1!$F$84</definedName>
    <definedName name="QB_ROW_19311" localSheetId="0" hidden="1">Sheet1!$B$89</definedName>
    <definedName name="QB_ROW_195250" localSheetId="0" hidden="1">Sheet1!$F$12</definedName>
    <definedName name="QB_ROW_20031" localSheetId="0" hidden="1">Sheet1!$D$4</definedName>
    <definedName name="QB_ROW_20040" localSheetId="0" hidden="1">Sheet1!$E$5</definedName>
    <definedName name="QB_ROW_20331" localSheetId="0" hidden="1">Sheet1!$D$18</definedName>
    <definedName name="QB_ROW_20340" localSheetId="0" hidden="1">Sheet1!$E$10</definedName>
    <definedName name="QB_ROW_21031" localSheetId="0" hidden="1">Sheet1!$D$20</definedName>
    <definedName name="QB_ROW_21250" localSheetId="0" hidden="1">Sheet1!$F$7</definedName>
    <definedName name="QB_ROW_21331" localSheetId="0" hidden="1">Sheet1!$D$88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Sheet1!$E$13</definedName>
    <definedName name="QB_ROW_67250" localSheetId="0" hidden="1">Sheet1!$F$16</definedName>
    <definedName name="QB_ROW_68250" localSheetId="0" hidden="1">Sheet1!$F$15</definedName>
    <definedName name="QB_ROW_72250" localSheetId="0" hidden="1">Sheet1!$F$6</definedName>
    <definedName name="QB_ROW_73040" localSheetId="0" hidden="1">Sheet1!$E$66</definedName>
    <definedName name="QB_ROW_73340" localSheetId="0" hidden="1">Sheet1!$E$82</definedName>
    <definedName name="QB_ROW_74250" localSheetId="0" hidden="1">Sheet1!$F$71</definedName>
    <definedName name="QB_ROW_75250" localSheetId="0" hidden="1">Sheet1!$F$72</definedName>
    <definedName name="QB_ROW_76250" localSheetId="0" hidden="1">Sheet1!$F$68</definedName>
    <definedName name="QB_ROW_78250" localSheetId="0" hidden="1">Sheet1!$F$69</definedName>
    <definedName name="QB_ROW_81250" localSheetId="0" hidden="1">Sheet1!$F$70</definedName>
    <definedName name="QB_ROW_82250" localSheetId="0" hidden="1">Sheet1!$F$81</definedName>
    <definedName name="QB_ROW_83250" localSheetId="0" hidden="1">Sheet1!$F$80</definedName>
    <definedName name="QB_ROW_84250" localSheetId="0" hidden="1">Sheet1!$F$79</definedName>
    <definedName name="QB_ROW_85250" localSheetId="0" hidden="1">Sheet1!$F$73</definedName>
    <definedName name="QB_ROW_86250" localSheetId="0" hidden="1">Sheet1!$F$74</definedName>
    <definedName name="QB_ROW_86321" localSheetId="0" hidden="1">Sheet1!$C$19</definedName>
    <definedName name="QB_ROW_87350" localSheetId="0" hidden="1">Sheet1!$F$75</definedName>
    <definedName name="QB_ROW_88250" localSheetId="0" hidden="1">Sheet1!$F$76</definedName>
    <definedName name="QB_ROW_89250" localSheetId="0" hidden="1">Sheet1!$F$77</definedName>
    <definedName name="QB_ROW_90250" localSheetId="0" hidden="1">Sheet1!$F$78</definedName>
    <definedName name="QB_ROW_91250" localSheetId="0" hidden="1">Sheet1!$F$67</definedName>
    <definedName name="QB_ROW_95040" localSheetId="0" hidden="1">Sheet1!$E$21</definedName>
    <definedName name="QB_ROW_95340" localSheetId="0" hidden="1">Sheet1!$E$65</definedName>
    <definedName name="QB_ROW_96250" localSheetId="0" hidden="1">Sheet1!$F$22</definedName>
    <definedName name="QB_ROW_97250" localSheetId="0" hidden="1">Sheet1!$F$60</definedName>
    <definedName name="QB_ROW_98250" localSheetId="0" hidden="1">Sheet1!$F$57</definedName>
    <definedName name="QB_ROW_99250" localSheetId="0" hidden="1">Sheet1!$F$62</definedName>
    <definedName name="QBCANSUPPORTUPDATE" localSheetId="0">TRUE</definedName>
    <definedName name="QBCOMPANYFILENAME" localSheetId="0">"C:\Users\Owner\Desktop\Area 54.QBW"</definedName>
    <definedName name="QBENDDATE" localSheetId="0">20150308</definedName>
    <definedName name="QBHEADERSONSCREEN" localSheetId="0">FALSE</definedName>
    <definedName name="QBMETADATASIZE" localSheetId="0">5794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8</definedName>
    <definedName name="QBSTARTDATE" localSheetId="0">20150101</definedName>
  </definedNames>
  <calcPr calcId="145621"/>
</workbook>
</file>

<file path=xl/calcChain.xml><?xml version="1.0" encoding="utf-8"?>
<calcChain xmlns="http://schemas.openxmlformats.org/spreadsheetml/2006/main">
  <c r="M87" i="1" l="1"/>
  <c r="K86" i="1"/>
  <c r="M86" i="1" s="1"/>
  <c r="I86" i="1"/>
  <c r="M85" i="1"/>
  <c r="M84" i="1"/>
  <c r="K82" i="1"/>
  <c r="I82" i="1"/>
  <c r="M82" i="1" s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4" i="1"/>
  <c r="M63" i="1"/>
  <c r="M62" i="1"/>
  <c r="M61" i="1"/>
  <c r="M60" i="1"/>
  <c r="M59" i="1"/>
  <c r="M58" i="1"/>
  <c r="M57" i="1"/>
  <c r="K56" i="1"/>
  <c r="M56" i="1" s="1"/>
  <c r="I56" i="1"/>
  <c r="M55" i="1"/>
  <c r="M54" i="1"/>
  <c r="M53" i="1"/>
  <c r="M52" i="1"/>
  <c r="M51" i="1"/>
  <c r="M50" i="1"/>
  <c r="K48" i="1"/>
  <c r="K65" i="1" s="1"/>
  <c r="I48" i="1"/>
  <c r="M48" i="1" s="1"/>
  <c r="M47" i="1"/>
  <c r="M46" i="1"/>
  <c r="M44" i="1"/>
  <c r="M43" i="1"/>
  <c r="I42" i="1"/>
  <c r="M41" i="1"/>
  <c r="M40" i="1"/>
  <c r="M39" i="1"/>
  <c r="M38" i="1"/>
  <c r="M37" i="1"/>
  <c r="M36" i="1"/>
  <c r="M35" i="1"/>
  <c r="K34" i="1"/>
  <c r="K42" i="1" s="1"/>
  <c r="M42" i="1" s="1"/>
  <c r="I34" i="1"/>
  <c r="M33" i="1"/>
  <c r="M32" i="1"/>
  <c r="M30" i="1"/>
  <c r="M29" i="1"/>
  <c r="M28" i="1"/>
  <c r="M27" i="1"/>
  <c r="M26" i="1"/>
  <c r="M25" i="1"/>
  <c r="M23" i="1"/>
  <c r="M22" i="1"/>
  <c r="K17" i="1"/>
  <c r="I17" i="1"/>
  <c r="M17" i="1" s="1"/>
  <c r="M16" i="1"/>
  <c r="M15" i="1"/>
  <c r="K13" i="1"/>
  <c r="M13" i="1" s="1"/>
  <c r="I13" i="1"/>
  <c r="M12" i="1"/>
  <c r="K10" i="1"/>
  <c r="M10" i="1" s="1"/>
  <c r="I10" i="1"/>
  <c r="I18" i="1" s="1"/>
  <c r="I19" i="1" s="1"/>
  <c r="M9" i="1"/>
  <c r="M8" i="1"/>
  <c r="M7" i="1"/>
  <c r="M6" i="1"/>
  <c r="K88" i="1" l="1"/>
  <c r="M88" i="1" s="1"/>
  <c r="K18" i="1"/>
  <c r="I65" i="1"/>
  <c r="I88" i="1" s="1"/>
  <c r="I89" i="1" s="1"/>
  <c r="I90" i="1" s="1"/>
  <c r="M34" i="1"/>
  <c r="K19" i="1" l="1"/>
  <c r="M18" i="1"/>
  <c r="M65" i="1"/>
  <c r="K89" i="1" l="1"/>
  <c r="M19" i="1"/>
  <c r="K90" i="1" l="1"/>
  <c r="M90" i="1" s="1"/>
  <c r="M89" i="1"/>
</calcChain>
</file>

<file path=xl/sharedStrings.xml><?xml version="1.0" encoding="utf-8"?>
<sst xmlns="http://schemas.openxmlformats.org/spreadsheetml/2006/main" count="91" uniqueCount="89">
  <si>
    <t>Jan 1 - Mar 8, 15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</si>
  <si>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</si>
  <si>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</si>
  <si>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</si>
  <si>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</si>
  <si>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</si>
  <si>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</si>
  <si>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</si>
  <si>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</si>
  <si>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</si>
  <si>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</si>
  <si>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</si>
  <si>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Panel 63 Carryover</t>
  </si>
  <si>
    <t>Total Other Types of Income</t>
  </si>
  <si>
    <t>SALES</t>
  </si>
  <si>
    <t>Grapevine Sales</t>
  </si>
  <si>
    <t>Literature Sales</t>
  </si>
  <si>
    <t>Total SALES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</si>
  <si>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</si>
  <si>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</si>
  <si>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</si>
  <si>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</si>
  <si>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</si>
  <si>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</si>
  <si>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</si>
  <si>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</si>
  <si>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</si>
  <si>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</si>
  <si>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</si>
  <si>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</si>
  <si>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</si>
  <si>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</si>
  <si>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Service Manuals / GSRs</t>
  </si>
  <si>
    <t>Group Services - Other</t>
  </si>
  <si>
    <t>Total 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</si>
  <si>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</si>
  <si>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</si>
  <si>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</si>
  <si>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</si>
  <si>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</si>
  <si>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</si>
  <si>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</si>
  <si>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</si>
  <si>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</si>
  <si>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</si>
  <si>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</si>
  <si>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</si>
  <si>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</si>
  <si>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</si>
  <si>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</si>
  <si>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</si>
  <si>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</si>
  <si>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</si>
  <si>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</si>
  <si>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</si>
  <si>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</si>
  <si>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</si>
  <si>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</si>
  <si>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</si>
  <si>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</si>
  <si>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</si>
  <si>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</si>
  <si>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</si>
  <si>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</si>
  <si>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</si>
  <si>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</si>
  <si>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Del-Past Del (Area)</t>
  </si>
  <si>
    <t>Del-Past Del (Past Del Stipend)</t>
  </si>
  <si>
    <t>E Central Regional Forum</t>
  </si>
  <si>
    <t>General Service Conference</t>
  </si>
  <si>
    <t>General Svc Conf - Del Exp</t>
  </si>
  <si>
    <t>International Convention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</si>
  <si>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</si>
  <si>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</si>
  <si>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</si>
  <si>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</si>
  <si>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</si>
  <si>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Conv (Hospitality)</t>
  </si>
  <si>
    <t>Ohio St Conv Planning (Mileage)</t>
  </si>
  <si>
    <t>Ohio St Convention</t>
  </si>
  <si>
    <t>Total CONFERENCE EXPENDITURES</t>
  </si>
  <si>
    <t>Panel 63 Carry Over</t>
  </si>
  <si>
    <t>National Archives Workshop</t>
  </si>
  <si>
    <t>Panel 63 Carry Over - Other</t>
  </si>
  <si>
    <t>Total Panel 63 Carry Over</t>
  </si>
  <si>
    <t>Post Office Box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</si>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</sst>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91"/>
  <sheetViews>
    <sheetView tabSelected="1" workbookViewId="0">
      <pane xSplit="8" ySplit="2" topLeftCell="I90" activePane="bottomRight" state="frozenSplit"/>
      <selection pane="topRight" activeCell="I1" sqref="I1"/>
      <selection pane="bottomLeft" activeCell="A3" sqref="A3"/>
      <selection pane="bottomRight" sqref="A1:M91"/>
    </sheetView>
  </sheetViews>
  <sheetFormatPr defaultRowHeight="15" x14ac:dyDescent="0.25"/>
  <cols>
    <col min="1" max="7" width="3" style="22" customWidth="1"/>
    <col min="8" max="8" width="25.5703125" style="22" customWidth="1"/>
    <col min="9" max="9" width="13.42578125" style="23" bestFit="1" customWidth="1"/>
    <col min="10" max="10" width="2.28515625" style="23" customWidth="1"/>
    <col min="11" max="11" width="7.85546875" style="23" bestFit="1" customWidth="1"/>
    <col min="12" max="12" width="2.28515625" style="23" customWidth="1"/>
    <col min="13" max="13" width="10.28515625" style="23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3"/>
      <c r="J1" s="2"/>
      <c r="K1" s="3"/>
      <c r="L1" s="2"/>
      <c r="M1" s="3"/>
    </row>
    <row r="2" spans="1:13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8"/>
      <c r="I2" s="19" t="s">
        <v>0</v>
      </c>
      <c r="J2" s="20"/>
      <c r="K2" s="19" t="s">
        <v>1</v>
      </c>
      <c r="L2" s="20"/>
      <c r="M2" s="19" t="s">
        <v>2</v>
      </c>
    </row>
    <row r="3" spans="1:13" ht="15.75" thickTop="1" x14ac:dyDescent="0.25">
      <c r="A3" s="1"/>
      <c r="B3" s="1" t="s">
        <v>3</v>
      </c>
      <c r="C3" s="1"/>
      <c r="D3" s="1"/>
      <c r="E3" s="1"/>
      <c r="F3" s="1"/>
      <c r="G3" s="1"/>
      <c r="H3" s="1"/>
      <c r="I3" s="4"/>
      <c r="J3" s="5"/>
      <c r="K3" s="4"/>
      <c r="L3" s="5"/>
      <c r="M3" s="6"/>
    </row>
    <row r="4" spans="1:13" x14ac:dyDescent="0.25">
      <c r="A4" s="1"/>
      <c r="B4" s="1"/>
      <c r="C4" s="1"/>
      <c r="D4" s="1" t="s">
        <v>4</v>
      </c>
      <c r="E4" s="1"/>
      <c r="F4" s="1"/>
      <c r="G4" s="1"/>
      <c r="H4" s="1"/>
      <c r="I4" s="4"/>
      <c r="J4" s="5"/>
      <c r="K4" s="4"/>
      <c r="L4" s="5"/>
      <c r="M4" s="6"/>
    </row>
    <row r="5" spans="1:13" x14ac:dyDescent="0.25">
      <c r="A5" s="1"/>
      <c r="B5" s="1"/>
      <c r="C5" s="1"/>
      <c r="D5" s="1"/>
      <c r="E5" s="1" t="s">
        <v>5</v>
      </c>
      <c r="F5" s="1"/>
      <c r="G5" s="1"/>
      <c r="H5" s="1"/>
      <c r="I5" s="4"/>
      <c r="J5" s="5"/>
      <c r="K5" s="4"/>
      <c r="L5" s="5"/>
      <c r="M5" s="6"/>
    </row>
    <row r="6" spans="1:13" x14ac:dyDescent="0.25">
      <c r="A6" s="1"/>
      <c r="B6" s="1"/>
      <c r="C6" s="1"/>
      <c r="D6" s="1"/>
      <c r="E6" s="1"/>
      <c r="F6" s="1" t="s">
        <v>6</v>
      </c>
      <c r="G6" s="1"/>
      <c r="H6" s="1"/>
      <c r="I6" s="4">
        <v>176.5</v>
      </c>
      <c r="J6" s="5"/>
      <c r="K6" s="4">
        <v>950</v>
      </c>
      <c r="L6" s="5"/>
      <c r="M6" s="6">
        <f>ROUND(IF(K6=0, IF(I6=0, 0, 1), I6/K6),5)</f>
        <v>0.18579000000000001</v>
      </c>
    </row>
    <row r="7" spans="1:13" x14ac:dyDescent="0.25">
      <c r="A7" s="1"/>
      <c r="B7" s="1"/>
      <c r="C7" s="1"/>
      <c r="D7" s="1"/>
      <c r="E7" s="1"/>
      <c r="F7" s="1" t="s">
        <v>7</v>
      </c>
      <c r="G7" s="1"/>
      <c r="H7" s="1"/>
      <c r="I7" s="4">
        <v>3322.54</v>
      </c>
      <c r="J7" s="5"/>
      <c r="K7" s="4">
        <v>19000</v>
      </c>
      <c r="L7" s="5"/>
      <c r="M7" s="6">
        <f>ROUND(IF(K7=0, IF(I7=0, 0, 1), I7/K7),5)</f>
        <v>0.17487</v>
      </c>
    </row>
    <row r="8" spans="1:13" x14ac:dyDescent="0.25">
      <c r="A8" s="1"/>
      <c r="B8" s="1"/>
      <c r="C8" s="1"/>
      <c r="D8" s="1"/>
      <c r="E8" s="1"/>
      <c r="F8" s="1" t="s">
        <v>8</v>
      </c>
      <c r="G8" s="1"/>
      <c r="H8" s="1"/>
      <c r="I8" s="4">
        <v>101</v>
      </c>
      <c r="J8" s="5"/>
      <c r="K8" s="4">
        <v>625</v>
      </c>
      <c r="L8" s="5"/>
      <c r="M8" s="6">
        <f>ROUND(IF(K8=0, IF(I8=0, 0, 1), I8/K8),5)</f>
        <v>0.16159999999999999</v>
      </c>
    </row>
    <row r="9" spans="1:13" ht="15.75" thickBot="1" x14ac:dyDescent="0.3">
      <c r="A9" s="1"/>
      <c r="B9" s="1"/>
      <c r="C9" s="1"/>
      <c r="D9" s="1"/>
      <c r="E9" s="1"/>
      <c r="F9" s="1" t="s">
        <v>9</v>
      </c>
      <c r="G9" s="1"/>
      <c r="H9" s="1"/>
      <c r="I9" s="7">
        <v>50</v>
      </c>
      <c r="J9" s="5"/>
      <c r="K9" s="7">
        <v>1350</v>
      </c>
      <c r="L9" s="5"/>
      <c r="M9" s="8">
        <f>ROUND(IF(K9=0, IF(I9=0, 0, 1), I9/K9),5)</f>
        <v>3.7039999999999997E-2</v>
      </c>
    </row>
    <row r="10" spans="1:13" x14ac:dyDescent="0.25">
      <c r="A10" s="1"/>
      <c r="B10" s="1"/>
      <c r="C10" s="1"/>
      <c r="D10" s="1"/>
      <c r="E10" s="1" t="s">
        <v>10</v>
      </c>
      <c r="F10" s="1"/>
      <c r="G10" s="1"/>
      <c r="H10" s="1"/>
      <c r="I10" s="4">
        <f>ROUND(SUM(I5:I9),5)</f>
        <v>3650.04</v>
      </c>
      <c r="J10" s="5"/>
      <c r="K10" s="4">
        <f>ROUND(SUM(K5:K9),5)</f>
        <v>21925</v>
      </c>
      <c r="L10" s="5"/>
      <c r="M10" s="6">
        <f>ROUND(IF(K10=0, IF(I10=0, 0, 1), I10/K10),5)</f>
        <v>0.16647999999999999</v>
      </c>
    </row>
    <row r="11" spans="1:13" ht="30" customHeight="1" x14ac:dyDescent="0.25">
      <c r="A11" s="1"/>
      <c r="B11" s="1"/>
      <c r="C11" s="1"/>
      <c r="D11" s="1"/>
      <c r="E11" s="1" t="s">
        <v>11</v>
      </c>
      <c r="F11" s="1"/>
      <c r="G11" s="1"/>
      <c r="H11" s="1"/>
      <c r="I11" s="4"/>
      <c r="J11" s="5"/>
      <c r="K11" s="4"/>
      <c r="L11" s="5"/>
      <c r="M11" s="6"/>
    </row>
    <row r="12" spans="1:13" ht="15.75" thickBot="1" x14ac:dyDescent="0.3">
      <c r="A12" s="1"/>
      <c r="B12" s="1"/>
      <c r="C12" s="1"/>
      <c r="D12" s="1"/>
      <c r="E12" s="1"/>
      <c r="F12" s="1" t="s">
        <v>12</v>
      </c>
      <c r="G12" s="1"/>
      <c r="H12" s="1"/>
      <c r="I12" s="7">
        <v>3774.33</v>
      </c>
      <c r="J12" s="5"/>
      <c r="K12" s="7">
        <v>0</v>
      </c>
      <c r="L12" s="5"/>
      <c r="M12" s="8">
        <f>ROUND(IF(K12=0, IF(I12=0, 0, 1), I12/K12),5)</f>
        <v>1</v>
      </c>
    </row>
    <row r="13" spans="1:13" x14ac:dyDescent="0.25">
      <c r="A13" s="1"/>
      <c r="B13" s="1"/>
      <c r="C13" s="1"/>
      <c r="D13" s="1"/>
      <c r="E13" s="1" t="s">
        <v>13</v>
      </c>
      <c r="F13" s="1"/>
      <c r="G13" s="1"/>
      <c r="H13" s="1"/>
      <c r="I13" s="4">
        <f>ROUND(SUM(I11:I12),5)</f>
        <v>3774.33</v>
      </c>
      <c r="J13" s="5"/>
      <c r="K13" s="4">
        <f>ROUND(SUM(K11:K12),5)</f>
        <v>0</v>
      </c>
      <c r="L13" s="5"/>
      <c r="M13" s="6">
        <f>ROUND(IF(K13=0, IF(I13=0, 0, 1), I13/K13),5)</f>
        <v>1</v>
      </c>
    </row>
    <row r="14" spans="1:13" ht="30" customHeight="1" x14ac:dyDescent="0.25">
      <c r="A14" s="1"/>
      <c r="B14" s="1"/>
      <c r="C14" s="1"/>
      <c r="D14" s="1"/>
      <c r="E14" s="1" t="s">
        <v>14</v>
      </c>
      <c r="F14" s="1"/>
      <c r="G14" s="1"/>
      <c r="H14" s="1"/>
      <c r="I14" s="4"/>
      <c r="J14" s="5"/>
      <c r="K14" s="4"/>
      <c r="L14" s="5"/>
      <c r="M14" s="6"/>
    </row>
    <row r="15" spans="1:13" x14ac:dyDescent="0.25">
      <c r="A15" s="1"/>
      <c r="B15" s="1"/>
      <c r="C15" s="1"/>
      <c r="D15" s="1"/>
      <c r="E15" s="1"/>
      <c r="F15" s="1" t="s">
        <v>15</v>
      </c>
      <c r="G15" s="1"/>
      <c r="H15" s="1"/>
      <c r="I15" s="4">
        <v>0</v>
      </c>
      <c r="J15" s="5"/>
      <c r="K15" s="4">
        <v>750</v>
      </c>
      <c r="L15" s="5"/>
      <c r="M15" s="6">
        <f>ROUND(IF(K15=0, IF(I15=0, 0, 1), I15/K15),5)</f>
        <v>0</v>
      </c>
    </row>
    <row r="16" spans="1:13" ht="15.75" thickBot="1" x14ac:dyDescent="0.3">
      <c r="A16" s="1"/>
      <c r="B16" s="1"/>
      <c r="C16" s="1"/>
      <c r="D16" s="1"/>
      <c r="E16" s="1"/>
      <c r="F16" s="1" t="s">
        <v>16</v>
      </c>
      <c r="G16" s="1"/>
      <c r="H16" s="1"/>
      <c r="I16" s="9">
        <v>193</v>
      </c>
      <c r="J16" s="5"/>
      <c r="K16" s="9">
        <v>1100</v>
      </c>
      <c r="L16" s="5"/>
      <c r="M16" s="10">
        <f>ROUND(IF(K16=0, IF(I16=0, 0, 1), I16/K16),5)</f>
        <v>0.17544999999999999</v>
      </c>
    </row>
    <row r="17" spans="1:13" ht="15.75" thickBot="1" x14ac:dyDescent="0.3">
      <c r="A17" s="1"/>
      <c r="B17" s="1"/>
      <c r="C17" s="1"/>
      <c r="D17" s="1"/>
      <c r="E17" s="1" t="s">
        <v>17</v>
      </c>
      <c r="F17" s="1"/>
      <c r="G17" s="1"/>
      <c r="H17" s="1"/>
      <c r="I17" s="11">
        <f>ROUND(SUM(I14:I16),5)</f>
        <v>193</v>
      </c>
      <c r="J17" s="5"/>
      <c r="K17" s="11">
        <f>ROUND(SUM(K14:K16),5)</f>
        <v>1850</v>
      </c>
      <c r="L17" s="5"/>
      <c r="M17" s="12">
        <f>ROUND(IF(K17=0, IF(I17=0, 0, 1), I17/K17),5)</f>
        <v>0.10432</v>
      </c>
    </row>
    <row r="18" spans="1:13" ht="30" customHeight="1" thickBot="1" x14ac:dyDescent="0.3">
      <c r="A18" s="1"/>
      <c r="B18" s="1"/>
      <c r="C18" s="1"/>
      <c r="D18" s="1" t="s">
        <v>18</v>
      </c>
      <c r="E18" s="1"/>
      <c r="F18" s="1"/>
      <c r="G18" s="1"/>
      <c r="H18" s="1"/>
      <c r="I18" s="13">
        <f>ROUND(I4+I10+I13+I17,5)</f>
        <v>7617.37</v>
      </c>
      <c r="J18" s="5"/>
      <c r="K18" s="13">
        <f>ROUND(K4+K10+K13+K17,5)</f>
        <v>23775</v>
      </c>
      <c r="L18" s="5"/>
      <c r="M18" s="14">
        <f>ROUND(IF(K18=0, IF(I18=0, 0, 1), I18/K18),5)</f>
        <v>0.32039000000000001</v>
      </c>
    </row>
    <row r="19" spans="1:13" ht="30" customHeight="1" x14ac:dyDescent="0.25">
      <c r="A19" s="1"/>
      <c r="B19" s="1"/>
      <c r="C19" s="1" t="s">
        <v>19</v>
      </c>
      <c r="D19" s="1"/>
      <c r="E19" s="1"/>
      <c r="F19" s="1"/>
      <c r="G19" s="1"/>
      <c r="H19" s="1"/>
      <c r="I19" s="4">
        <f>I18</f>
        <v>7617.37</v>
      </c>
      <c r="J19" s="5"/>
      <c r="K19" s="4">
        <f>K18</f>
        <v>23775</v>
      </c>
      <c r="L19" s="5"/>
      <c r="M19" s="6">
        <f>ROUND(IF(K19=0, IF(I19=0, 0, 1), I19/K19),5)</f>
        <v>0.32039000000000001</v>
      </c>
    </row>
    <row r="20" spans="1:13" ht="30" customHeight="1" x14ac:dyDescent="0.25">
      <c r="A20" s="1"/>
      <c r="B20" s="1"/>
      <c r="C20" s="1"/>
      <c r="D20" s="1" t="s">
        <v>20</v>
      </c>
      <c r="E20" s="1"/>
      <c r="F20" s="1"/>
      <c r="G20" s="1"/>
      <c r="H20" s="1"/>
      <c r="I20" s="4"/>
      <c r="J20" s="5"/>
      <c r="K20" s="4"/>
      <c r="L20" s="5"/>
      <c r="M20" s="6"/>
    </row>
    <row r="21" spans="1:13" x14ac:dyDescent="0.25">
      <c r="A21" s="1"/>
      <c r="B21" s="1"/>
      <c r="C21" s="1"/>
      <c r="D21" s="1"/>
      <c r="E21" s="1" t="s">
        <v>21</v>
      </c>
      <c r="F21" s="1"/>
      <c r="G21" s="1"/>
      <c r="H21" s="1"/>
      <c r="I21" s="4"/>
      <c r="J21" s="5"/>
      <c r="K21" s="4"/>
      <c r="L21" s="5"/>
      <c r="M21" s="6"/>
    </row>
    <row r="22" spans="1:13" x14ac:dyDescent="0.25">
      <c r="A22" s="1"/>
      <c r="B22" s="1"/>
      <c r="C22" s="1"/>
      <c r="D22" s="1"/>
      <c r="E22" s="1"/>
      <c r="F22" s="1" t="s">
        <v>22</v>
      </c>
      <c r="G22" s="1"/>
      <c r="H22" s="1"/>
      <c r="I22" s="4">
        <v>191</v>
      </c>
      <c r="J22" s="5"/>
      <c r="K22" s="4">
        <v>900</v>
      </c>
      <c r="L22" s="5"/>
      <c r="M22" s="6">
        <f>ROUND(IF(K22=0, IF(I22=0, 0, 1), I22/K22),5)</f>
        <v>0.21221999999999999</v>
      </c>
    </row>
    <row r="23" spans="1:13" x14ac:dyDescent="0.25">
      <c r="A23" s="1"/>
      <c r="B23" s="1"/>
      <c r="C23" s="1"/>
      <c r="D23" s="1"/>
      <c r="E23" s="1"/>
      <c r="F23" s="1" t="s">
        <v>23</v>
      </c>
      <c r="G23" s="1"/>
      <c r="H23" s="1"/>
      <c r="I23" s="4">
        <v>0</v>
      </c>
      <c r="J23" s="5"/>
      <c r="K23" s="4">
        <v>50</v>
      </c>
      <c r="L23" s="5"/>
      <c r="M23" s="6">
        <f>ROUND(IF(K23=0, IF(I23=0, 0, 1), I23/K23),5)</f>
        <v>0</v>
      </c>
    </row>
    <row r="24" spans="1:13" x14ac:dyDescent="0.25">
      <c r="A24" s="1"/>
      <c r="B24" s="1"/>
      <c r="C24" s="1"/>
      <c r="D24" s="1"/>
      <c r="E24" s="1"/>
      <c r="F24" s="1" t="s">
        <v>24</v>
      </c>
      <c r="G24" s="1"/>
      <c r="H24" s="1"/>
      <c r="I24" s="4"/>
      <c r="J24" s="5"/>
      <c r="K24" s="4"/>
      <c r="L24" s="5"/>
      <c r="M24" s="6"/>
    </row>
    <row r="25" spans="1:13" x14ac:dyDescent="0.25">
      <c r="A25" s="1"/>
      <c r="B25" s="1"/>
      <c r="C25" s="1"/>
      <c r="D25" s="1"/>
      <c r="E25" s="1"/>
      <c r="F25" s="1"/>
      <c r="G25" s="1" t="s">
        <v>25</v>
      </c>
      <c r="H25" s="1"/>
      <c r="I25" s="4">
        <v>0</v>
      </c>
      <c r="J25" s="5"/>
      <c r="K25" s="4">
        <v>75</v>
      </c>
      <c r="L25" s="5"/>
      <c r="M25" s="6">
        <f t="shared" ref="M25:M30" si="0">ROUND(IF(K25=0, IF(I25=0, 0, 1), I25/K25),5)</f>
        <v>0</v>
      </c>
    </row>
    <row r="26" spans="1:13" x14ac:dyDescent="0.25">
      <c r="A26" s="1"/>
      <c r="B26" s="1"/>
      <c r="C26" s="1"/>
      <c r="D26" s="1"/>
      <c r="E26" s="1"/>
      <c r="F26" s="1"/>
      <c r="G26" s="1" t="s">
        <v>26</v>
      </c>
      <c r="H26" s="1"/>
      <c r="I26" s="4">
        <v>31</v>
      </c>
      <c r="J26" s="5"/>
      <c r="K26" s="4">
        <v>100</v>
      </c>
      <c r="L26" s="5"/>
      <c r="M26" s="6">
        <f t="shared" si="0"/>
        <v>0.31</v>
      </c>
    </row>
    <row r="27" spans="1:13" x14ac:dyDescent="0.25">
      <c r="A27" s="1"/>
      <c r="B27" s="1"/>
      <c r="C27" s="1"/>
      <c r="D27" s="1"/>
      <c r="E27" s="1"/>
      <c r="F27" s="1"/>
      <c r="G27" s="1" t="s">
        <v>27</v>
      </c>
      <c r="H27" s="1"/>
      <c r="I27" s="4">
        <v>0</v>
      </c>
      <c r="J27" s="5"/>
      <c r="K27" s="4">
        <v>100</v>
      </c>
      <c r="L27" s="5"/>
      <c r="M27" s="6">
        <f t="shared" si="0"/>
        <v>0</v>
      </c>
    </row>
    <row r="28" spans="1:13" x14ac:dyDescent="0.25">
      <c r="A28" s="1"/>
      <c r="B28" s="1"/>
      <c r="C28" s="1"/>
      <c r="D28" s="1"/>
      <c r="E28" s="1"/>
      <c r="F28" s="1"/>
      <c r="G28" s="1" t="s">
        <v>28</v>
      </c>
      <c r="H28" s="1"/>
      <c r="I28" s="4">
        <v>4.2699999999999996</v>
      </c>
      <c r="J28" s="5"/>
      <c r="K28" s="4">
        <v>75</v>
      </c>
      <c r="L28" s="5"/>
      <c r="M28" s="6">
        <f t="shared" si="0"/>
        <v>5.6930000000000001E-2</v>
      </c>
    </row>
    <row r="29" spans="1:13" x14ac:dyDescent="0.25">
      <c r="A29" s="1"/>
      <c r="B29" s="1"/>
      <c r="C29" s="1"/>
      <c r="D29" s="1"/>
      <c r="E29" s="1"/>
      <c r="F29" s="1"/>
      <c r="G29" s="1" t="s">
        <v>29</v>
      </c>
      <c r="H29" s="1"/>
      <c r="I29" s="4">
        <v>0</v>
      </c>
      <c r="J29" s="5"/>
      <c r="K29" s="4">
        <v>75</v>
      </c>
      <c r="L29" s="5"/>
      <c r="M29" s="6">
        <f t="shared" si="0"/>
        <v>0</v>
      </c>
    </row>
    <row r="30" spans="1:13" x14ac:dyDescent="0.25">
      <c r="A30" s="1"/>
      <c r="B30" s="1"/>
      <c r="C30" s="1"/>
      <c r="D30" s="1"/>
      <c r="E30" s="1"/>
      <c r="F30" s="1"/>
      <c r="G30" s="1" t="s">
        <v>30</v>
      </c>
      <c r="H30" s="1"/>
      <c r="I30" s="4">
        <v>0</v>
      </c>
      <c r="J30" s="5"/>
      <c r="K30" s="4">
        <v>100</v>
      </c>
      <c r="L30" s="5"/>
      <c r="M30" s="6">
        <f t="shared" si="0"/>
        <v>0</v>
      </c>
    </row>
    <row r="31" spans="1:13" x14ac:dyDescent="0.25">
      <c r="A31" s="1"/>
      <c r="B31" s="1"/>
      <c r="C31" s="1"/>
      <c r="D31" s="1"/>
      <c r="E31" s="1"/>
      <c r="F31" s="1"/>
      <c r="G31" s="1" t="s">
        <v>31</v>
      </c>
      <c r="H31" s="1"/>
      <c r="I31" s="4"/>
      <c r="J31" s="5"/>
      <c r="K31" s="4"/>
      <c r="L31" s="5"/>
      <c r="M31" s="6"/>
    </row>
    <row r="32" spans="1:13" x14ac:dyDescent="0.25">
      <c r="A32" s="1"/>
      <c r="B32" s="1"/>
      <c r="C32" s="1"/>
      <c r="D32" s="1"/>
      <c r="E32" s="1"/>
      <c r="F32" s="1"/>
      <c r="G32" s="1"/>
      <c r="H32" s="1" t="s">
        <v>32</v>
      </c>
      <c r="I32" s="4">
        <v>50</v>
      </c>
      <c r="J32" s="5"/>
      <c r="K32" s="4">
        <v>0</v>
      </c>
      <c r="L32" s="5"/>
      <c r="M32" s="6">
        <f t="shared" ref="M32:M44" si="1">ROUND(IF(K32=0, IF(I32=0, 0, 1), I32/K32),5)</f>
        <v>1</v>
      </c>
    </row>
    <row r="33" spans="1:13" ht="15.75" thickBot="1" x14ac:dyDescent="0.3">
      <c r="A33" s="1"/>
      <c r="B33" s="1"/>
      <c r="C33" s="1"/>
      <c r="D33" s="1"/>
      <c r="E33" s="1"/>
      <c r="F33" s="1"/>
      <c r="G33" s="1"/>
      <c r="H33" s="1" t="s">
        <v>33</v>
      </c>
      <c r="I33" s="7">
        <v>0</v>
      </c>
      <c r="J33" s="5"/>
      <c r="K33" s="7">
        <v>100</v>
      </c>
      <c r="L33" s="5"/>
      <c r="M33" s="8">
        <f t="shared" si="1"/>
        <v>0</v>
      </c>
    </row>
    <row r="34" spans="1:13" x14ac:dyDescent="0.25">
      <c r="A34" s="1"/>
      <c r="B34" s="1"/>
      <c r="C34" s="1"/>
      <c r="D34" s="1"/>
      <c r="E34" s="1"/>
      <c r="F34" s="1"/>
      <c r="G34" s="1" t="s">
        <v>34</v>
      </c>
      <c r="H34" s="1"/>
      <c r="I34" s="4">
        <f>ROUND(SUM(I31:I33),5)</f>
        <v>50</v>
      </c>
      <c r="J34" s="5"/>
      <c r="K34" s="4">
        <f>ROUND(SUM(K31:K33),5)</f>
        <v>100</v>
      </c>
      <c r="L34" s="5"/>
      <c r="M34" s="6">
        <f t="shared" si="1"/>
        <v>0.5</v>
      </c>
    </row>
    <row r="35" spans="1:13" ht="30" customHeight="1" x14ac:dyDescent="0.25">
      <c r="A35" s="1"/>
      <c r="B35" s="1"/>
      <c r="C35" s="1"/>
      <c r="D35" s="1"/>
      <c r="E35" s="1"/>
      <c r="F35" s="1"/>
      <c r="G35" s="1" t="s">
        <v>35</v>
      </c>
      <c r="H35" s="1"/>
      <c r="I35" s="4">
        <v>0</v>
      </c>
      <c r="J35" s="5"/>
      <c r="K35" s="4">
        <v>75</v>
      </c>
      <c r="L35" s="5"/>
      <c r="M35" s="6">
        <f t="shared" si="1"/>
        <v>0</v>
      </c>
    </row>
    <row r="36" spans="1:13" x14ac:dyDescent="0.25">
      <c r="A36" s="1"/>
      <c r="B36" s="1"/>
      <c r="C36" s="1"/>
      <c r="D36" s="1"/>
      <c r="E36" s="1"/>
      <c r="F36" s="1"/>
      <c r="G36" s="1" t="s">
        <v>36</v>
      </c>
      <c r="H36" s="1"/>
      <c r="I36" s="4">
        <v>0</v>
      </c>
      <c r="J36" s="5"/>
      <c r="K36" s="4">
        <v>75</v>
      </c>
      <c r="L36" s="5"/>
      <c r="M36" s="6">
        <f t="shared" si="1"/>
        <v>0</v>
      </c>
    </row>
    <row r="37" spans="1:13" x14ac:dyDescent="0.25">
      <c r="A37" s="1"/>
      <c r="B37" s="1"/>
      <c r="C37" s="1"/>
      <c r="D37" s="1"/>
      <c r="E37" s="1"/>
      <c r="F37" s="1"/>
      <c r="G37" s="1" t="s">
        <v>37</v>
      </c>
      <c r="H37" s="1"/>
      <c r="I37" s="4">
        <v>0</v>
      </c>
      <c r="J37" s="5"/>
      <c r="K37" s="4">
        <v>75</v>
      </c>
      <c r="L37" s="5"/>
      <c r="M37" s="6">
        <f t="shared" si="1"/>
        <v>0</v>
      </c>
    </row>
    <row r="38" spans="1:13" x14ac:dyDescent="0.25">
      <c r="A38" s="1"/>
      <c r="B38" s="1"/>
      <c r="C38" s="1"/>
      <c r="D38" s="1"/>
      <c r="E38" s="1"/>
      <c r="F38" s="1"/>
      <c r="G38" s="1" t="s">
        <v>38</v>
      </c>
      <c r="H38" s="1"/>
      <c r="I38" s="4">
        <v>0</v>
      </c>
      <c r="J38" s="5"/>
      <c r="K38" s="4">
        <v>75</v>
      </c>
      <c r="L38" s="5"/>
      <c r="M38" s="6">
        <f t="shared" si="1"/>
        <v>0</v>
      </c>
    </row>
    <row r="39" spans="1:13" x14ac:dyDescent="0.25">
      <c r="A39" s="1"/>
      <c r="B39" s="1"/>
      <c r="C39" s="1"/>
      <c r="D39" s="1"/>
      <c r="E39" s="1"/>
      <c r="F39" s="1"/>
      <c r="G39" s="1" t="s">
        <v>39</v>
      </c>
      <c r="H39" s="1"/>
      <c r="I39" s="4">
        <v>0</v>
      </c>
      <c r="J39" s="5"/>
      <c r="K39" s="4">
        <v>75</v>
      </c>
      <c r="L39" s="5"/>
      <c r="M39" s="6">
        <f t="shared" si="1"/>
        <v>0</v>
      </c>
    </row>
    <row r="40" spans="1:13" x14ac:dyDescent="0.25">
      <c r="A40" s="1"/>
      <c r="B40" s="1"/>
      <c r="C40" s="1"/>
      <c r="D40" s="1"/>
      <c r="E40" s="1"/>
      <c r="F40" s="1"/>
      <c r="G40" s="1" t="s">
        <v>40</v>
      </c>
      <c r="H40" s="1"/>
      <c r="I40" s="4">
        <v>0</v>
      </c>
      <c r="J40" s="5"/>
      <c r="K40" s="4">
        <v>75</v>
      </c>
      <c r="L40" s="5"/>
      <c r="M40" s="6">
        <f t="shared" si="1"/>
        <v>0</v>
      </c>
    </row>
    <row r="41" spans="1:13" ht="15.75" thickBot="1" x14ac:dyDescent="0.3">
      <c r="A41" s="1"/>
      <c r="B41" s="1"/>
      <c r="C41" s="1"/>
      <c r="D41" s="1"/>
      <c r="E41" s="1"/>
      <c r="F41" s="1"/>
      <c r="G41" s="1" t="s">
        <v>41</v>
      </c>
      <c r="H41" s="1"/>
      <c r="I41" s="7">
        <v>0</v>
      </c>
      <c r="J41" s="5"/>
      <c r="K41" s="7">
        <v>75</v>
      </c>
      <c r="L41" s="5"/>
      <c r="M41" s="8">
        <f t="shared" si="1"/>
        <v>0</v>
      </c>
    </row>
    <row r="42" spans="1:13" x14ac:dyDescent="0.25">
      <c r="A42" s="1"/>
      <c r="B42" s="1"/>
      <c r="C42" s="1"/>
      <c r="D42" s="1"/>
      <c r="E42" s="1"/>
      <c r="F42" s="1" t="s">
        <v>42</v>
      </c>
      <c r="G42" s="1"/>
      <c r="H42" s="1"/>
      <c r="I42" s="4">
        <f>ROUND(SUM(I24:I30)+SUM(I34:I41),5)</f>
        <v>85.27</v>
      </c>
      <c r="J42" s="5"/>
      <c r="K42" s="4">
        <f>ROUND(SUM(K24:K30)+SUM(K34:K41),5)</f>
        <v>1150</v>
      </c>
      <c r="L42" s="5"/>
      <c r="M42" s="6">
        <f t="shared" si="1"/>
        <v>7.4149999999999994E-2</v>
      </c>
    </row>
    <row r="43" spans="1:13" ht="30" customHeight="1" x14ac:dyDescent="0.25">
      <c r="A43" s="1"/>
      <c r="B43" s="1"/>
      <c r="C43" s="1"/>
      <c r="D43" s="1"/>
      <c r="E43" s="1"/>
      <c r="F43" s="1" t="s">
        <v>43</v>
      </c>
      <c r="G43" s="1"/>
      <c r="H43" s="1"/>
      <c r="I43" s="4">
        <v>34.729999999999997</v>
      </c>
      <c r="J43" s="5"/>
      <c r="K43" s="4">
        <v>400</v>
      </c>
      <c r="L43" s="5"/>
      <c r="M43" s="6">
        <f t="shared" si="1"/>
        <v>8.6830000000000004E-2</v>
      </c>
    </row>
    <row r="44" spans="1:13" x14ac:dyDescent="0.25">
      <c r="A44" s="1"/>
      <c r="B44" s="1"/>
      <c r="C44" s="1"/>
      <c r="D44" s="1"/>
      <c r="E44" s="1"/>
      <c r="F44" s="1" t="s">
        <v>44</v>
      </c>
      <c r="G44" s="1"/>
      <c r="H44" s="1"/>
      <c r="I44" s="4">
        <v>0</v>
      </c>
      <c r="J44" s="5"/>
      <c r="K44" s="4">
        <v>200</v>
      </c>
      <c r="L44" s="5"/>
      <c r="M44" s="6">
        <f t="shared" si="1"/>
        <v>0</v>
      </c>
    </row>
    <row r="45" spans="1:13" x14ac:dyDescent="0.25">
      <c r="A45" s="1"/>
      <c r="B45" s="1"/>
      <c r="C45" s="1"/>
      <c r="D45" s="1"/>
      <c r="E45" s="1"/>
      <c r="F45" s="1" t="s">
        <v>45</v>
      </c>
      <c r="G45" s="1"/>
      <c r="H45" s="1"/>
      <c r="I45" s="4"/>
      <c r="J45" s="5"/>
      <c r="K45" s="4"/>
      <c r="L45" s="5"/>
      <c r="M45" s="6"/>
    </row>
    <row r="46" spans="1:13" x14ac:dyDescent="0.25">
      <c r="A46" s="1"/>
      <c r="B46" s="1"/>
      <c r="C46" s="1"/>
      <c r="D46" s="1"/>
      <c r="E46" s="1"/>
      <c r="F46" s="1"/>
      <c r="G46" s="1" t="s">
        <v>30</v>
      </c>
      <c r="H46" s="1"/>
      <c r="I46" s="4">
        <v>0</v>
      </c>
      <c r="J46" s="5"/>
      <c r="K46" s="4">
        <v>600</v>
      </c>
      <c r="L46" s="5"/>
      <c r="M46" s="6">
        <f>ROUND(IF(K46=0, IF(I46=0, 0, 1), I46/K46),5)</f>
        <v>0</v>
      </c>
    </row>
    <row r="47" spans="1:13" ht="15.75" thickBot="1" x14ac:dyDescent="0.3">
      <c r="A47" s="1"/>
      <c r="B47" s="1"/>
      <c r="C47" s="1"/>
      <c r="D47" s="1"/>
      <c r="E47" s="1"/>
      <c r="F47" s="1"/>
      <c r="G47" s="1" t="s">
        <v>36</v>
      </c>
      <c r="H47" s="1"/>
      <c r="I47" s="7">
        <v>0</v>
      </c>
      <c r="J47" s="5"/>
      <c r="K47" s="7">
        <v>600</v>
      </c>
      <c r="L47" s="5"/>
      <c r="M47" s="8">
        <f>ROUND(IF(K47=0, IF(I47=0, 0, 1), I47/K47),5)</f>
        <v>0</v>
      </c>
    </row>
    <row r="48" spans="1:13" x14ac:dyDescent="0.25">
      <c r="A48" s="1"/>
      <c r="B48" s="1"/>
      <c r="C48" s="1"/>
      <c r="D48" s="1"/>
      <c r="E48" s="1"/>
      <c r="F48" s="1" t="s">
        <v>46</v>
      </c>
      <c r="G48" s="1"/>
      <c r="H48" s="1"/>
      <c r="I48" s="4">
        <f>ROUND(SUM(I45:I47),5)</f>
        <v>0</v>
      </c>
      <c r="J48" s="5"/>
      <c r="K48" s="4">
        <f>ROUND(SUM(K45:K47),5)</f>
        <v>1200</v>
      </c>
      <c r="L48" s="5"/>
      <c r="M48" s="6">
        <f>ROUND(IF(K48=0, IF(I48=0, 0, 1), I48/K48),5)</f>
        <v>0</v>
      </c>
    </row>
    <row r="49" spans="1:13" ht="30" customHeight="1" x14ac:dyDescent="0.25">
      <c r="A49" s="1"/>
      <c r="B49" s="1"/>
      <c r="C49" s="1"/>
      <c r="D49" s="1"/>
      <c r="E49" s="1"/>
      <c r="F49" s="1" t="s">
        <v>47</v>
      </c>
      <c r="G49" s="1"/>
      <c r="H49" s="1"/>
      <c r="I49" s="4"/>
      <c r="J49" s="5"/>
      <c r="K49" s="4"/>
      <c r="L49" s="5"/>
      <c r="M49" s="6"/>
    </row>
    <row r="50" spans="1:13" x14ac:dyDescent="0.25">
      <c r="A50" s="1"/>
      <c r="B50" s="1"/>
      <c r="C50" s="1"/>
      <c r="D50" s="1"/>
      <c r="E50" s="1"/>
      <c r="F50" s="1"/>
      <c r="G50" s="1" t="s">
        <v>48</v>
      </c>
      <c r="H50" s="1"/>
      <c r="I50" s="4">
        <v>0</v>
      </c>
      <c r="J50" s="5"/>
      <c r="K50" s="4">
        <v>450</v>
      </c>
      <c r="L50" s="5"/>
      <c r="M50" s="6">
        <f t="shared" ref="M50:M65" si="2">ROUND(IF(K50=0, IF(I50=0, 0, 1), I50/K50),5)</f>
        <v>0</v>
      </c>
    </row>
    <row r="51" spans="1:13" x14ac:dyDescent="0.25">
      <c r="A51" s="1"/>
      <c r="B51" s="1"/>
      <c r="C51" s="1"/>
      <c r="D51" s="1"/>
      <c r="E51" s="1"/>
      <c r="F51" s="1"/>
      <c r="G51" s="1" t="s">
        <v>49</v>
      </c>
      <c r="H51" s="1"/>
      <c r="I51" s="4">
        <v>37.200000000000003</v>
      </c>
      <c r="J51" s="5"/>
      <c r="K51" s="4">
        <v>100</v>
      </c>
      <c r="L51" s="5"/>
      <c r="M51" s="6">
        <f t="shared" si="2"/>
        <v>0.372</v>
      </c>
    </row>
    <row r="52" spans="1:13" x14ac:dyDescent="0.25">
      <c r="A52" s="1"/>
      <c r="B52" s="1"/>
      <c r="C52" s="1"/>
      <c r="D52" s="1"/>
      <c r="E52" s="1"/>
      <c r="F52" s="1"/>
      <c r="G52" s="1" t="s">
        <v>50</v>
      </c>
      <c r="H52" s="1"/>
      <c r="I52" s="4">
        <v>97.5</v>
      </c>
      <c r="J52" s="5"/>
      <c r="K52" s="4">
        <v>1075</v>
      </c>
      <c r="L52" s="5"/>
      <c r="M52" s="6">
        <f t="shared" si="2"/>
        <v>9.0700000000000003E-2</v>
      </c>
    </row>
    <row r="53" spans="1:13" x14ac:dyDescent="0.25">
      <c r="A53" s="1"/>
      <c r="B53" s="1"/>
      <c r="C53" s="1"/>
      <c r="D53" s="1"/>
      <c r="E53" s="1"/>
      <c r="F53" s="1"/>
      <c r="G53" s="1" t="s">
        <v>51</v>
      </c>
      <c r="H53" s="1"/>
      <c r="I53" s="4">
        <v>0</v>
      </c>
      <c r="J53" s="5"/>
      <c r="K53" s="4">
        <v>275</v>
      </c>
      <c r="L53" s="5"/>
      <c r="M53" s="6">
        <f t="shared" si="2"/>
        <v>0</v>
      </c>
    </row>
    <row r="54" spans="1:13" x14ac:dyDescent="0.25">
      <c r="A54" s="1"/>
      <c r="B54" s="1"/>
      <c r="C54" s="1"/>
      <c r="D54" s="1"/>
      <c r="E54" s="1"/>
      <c r="F54" s="1"/>
      <c r="G54" s="1" t="s">
        <v>52</v>
      </c>
      <c r="H54" s="1"/>
      <c r="I54" s="4">
        <v>38.57</v>
      </c>
      <c r="J54" s="5"/>
      <c r="K54" s="4">
        <v>100</v>
      </c>
      <c r="L54" s="5"/>
      <c r="M54" s="6">
        <f t="shared" si="2"/>
        <v>0.38569999999999999</v>
      </c>
    </row>
    <row r="55" spans="1:13" ht="15.75" thickBot="1" x14ac:dyDescent="0.3">
      <c r="A55" s="1"/>
      <c r="B55" s="1"/>
      <c r="C55" s="1"/>
      <c r="D55" s="1"/>
      <c r="E55" s="1"/>
      <c r="F55" s="1"/>
      <c r="G55" s="1" t="s">
        <v>53</v>
      </c>
      <c r="H55" s="1"/>
      <c r="I55" s="7">
        <v>49</v>
      </c>
      <c r="J55" s="5"/>
      <c r="K55" s="7">
        <v>350</v>
      </c>
      <c r="L55" s="5"/>
      <c r="M55" s="8">
        <f t="shared" si="2"/>
        <v>0.14000000000000001</v>
      </c>
    </row>
    <row r="56" spans="1:13" x14ac:dyDescent="0.25">
      <c r="A56" s="1"/>
      <c r="B56" s="1"/>
      <c r="C56" s="1"/>
      <c r="D56" s="1"/>
      <c r="E56" s="1"/>
      <c r="F56" s="1" t="s">
        <v>54</v>
      </c>
      <c r="G56" s="1"/>
      <c r="H56" s="1"/>
      <c r="I56" s="4">
        <f>ROUND(SUM(I49:I55),5)</f>
        <v>222.27</v>
      </c>
      <c r="J56" s="5"/>
      <c r="K56" s="4">
        <f>ROUND(SUM(K49:K55),5)</f>
        <v>2350</v>
      </c>
      <c r="L56" s="5"/>
      <c r="M56" s="6">
        <f t="shared" si="2"/>
        <v>9.4579999999999997E-2</v>
      </c>
    </row>
    <row r="57" spans="1:13" ht="30" customHeight="1" x14ac:dyDescent="0.25">
      <c r="A57" s="1"/>
      <c r="B57" s="1"/>
      <c r="C57" s="1"/>
      <c r="D57" s="1"/>
      <c r="E57" s="1"/>
      <c r="F57" s="1" t="s">
        <v>55</v>
      </c>
      <c r="G57" s="1"/>
      <c r="H57" s="1"/>
      <c r="I57" s="4">
        <v>511.49</v>
      </c>
      <c r="J57" s="5"/>
      <c r="K57" s="4">
        <v>2500</v>
      </c>
      <c r="L57" s="5"/>
      <c r="M57" s="6">
        <f t="shared" si="2"/>
        <v>0.2046</v>
      </c>
    </row>
    <row r="58" spans="1:13" x14ac:dyDescent="0.25">
      <c r="A58" s="1"/>
      <c r="B58" s="1"/>
      <c r="C58" s="1"/>
      <c r="D58" s="1"/>
      <c r="E58" s="1"/>
      <c r="F58" s="1" t="s">
        <v>56</v>
      </c>
      <c r="G58" s="1"/>
      <c r="H58" s="1"/>
      <c r="I58" s="4">
        <v>0</v>
      </c>
      <c r="J58" s="5"/>
      <c r="K58" s="4">
        <v>240</v>
      </c>
      <c r="L58" s="5"/>
      <c r="M58" s="6">
        <f t="shared" si="2"/>
        <v>0</v>
      </c>
    </row>
    <row r="59" spans="1:13" x14ac:dyDescent="0.25">
      <c r="A59" s="1"/>
      <c r="B59" s="1"/>
      <c r="C59" s="1"/>
      <c r="D59" s="1"/>
      <c r="E59" s="1"/>
      <c r="F59" s="1" t="s">
        <v>57</v>
      </c>
      <c r="G59" s="1"/>
      <c r="H59" s="1"/>
      <c r="I59" s="4">
        <v>0</v>
      </c>
      <c r="J59" s="5"/>
      <c r="K59" s="4">
        <v>60</v>
      </c>
      <c r="L59" s="5"/>
      <c r="M59" s="6">
        <f t="shared" si="2"/>
        <v>0</v>
      </c>
    </row>
    <row r="60" spans="1:13" x14ac:dyDescent="0.25">
      <c r="A60" s="1"/>
      <c r="B60" s="1"/>
      <c r="C60" s="1"/>
      <c r="D60" s="1"/>
      <c r="E60" s="1"/>
      <c r="F60" s="1" t="s">
        <v>58</v>
      </c>
      <c r="G60" s="1"/>
      <c r="H60" s="1"/>
      <c r="I60" s="4">
        <v>300</v>
      </c>
      <c r="J60" s="5"/>
      <c r="K60" s="4">
        <v>330</v>
      </c>
      <c r="L60" s="5"/>
      <c r="M60" s="6">
        <f t="shared" si="2"/>
        <v>0.90908999999999995</v>
      </c>
    </row>
    <row r="61" spans="1:13" x14ac:dyDescent="0.25">
      <c r="A61" s="1"/>
      <c r="B61" s="1"/>
      <c r="C61" s="1"/>
      <c r="D61" s="1"/>
      <c r="E61" s="1"/>
      <c r="F61" s="1" t="s">
        <v>59</v>
      </c>
      <c r="G61" s="1"/>
      <c r="H61" s="1"/>
      <c r="I61" s="4">
        <v>0</v>
      </c>
      <c r="J61" s="5"/>
      <c r="K61" s="4">
        <v>200</v>
      </c>
      <c r="L61" s="5"/>
      <c r="M61" s="6">
        <f t="shared" si="2"/>
        <v>0</v>
      </c>
    </row>
    <row r="62" spans="1:13" x14ac:dyDescent="0.25">
      <c r="A62" s="1"/>
      <c r="B62" s="1"/>
      <c r="C62" s="1"/>
      <c r="D62" s="1"/>
      <c r="E62" s="1"/>
      <c r="F62" s="1" t="s">
        <v>60</v>
      </c>
      <c r="G62" s="1"/>
      <c r="H62" s="1"/>
      <c r="I62" s="4">
        <v>619</v>
      </c>
      <c r="J62" s="5"/>
      <c r="K62" s="4">
        <v>2800</v>
      </c>
      <c r="L62" s="5"/>
      <c r="M62" s="6">
        <f t="shared" si="2"/>
        <v>0.22106999999999999</v>
      </c>
    </row>
    <row r="63" spans="1:13" x14ac:dyDescent="0.25">
      <c r="A63" s="1"/>
      <c r="B63" s="1"/>
      <c r="C63" s="1"/>
      <c r="D63" s="1"/>
      <c r="E63" s="1"/>
      <c r="F63" s="1" t="s">
        <v>61</v>
      </c>
      <c r="G63" s="1"/>
      <c r="H63" s="1"/>
      <c r="I63" s="4">
        <v>0</v>
      </c>
      <c r="J63" s="5"/>
      <c r="K63" s="4">
        <v>100</v>
      </c>
      <c r="L63" s="5"/>
      <c r="M63" s="6">
        <f t="shared" si="2"/>
        <v>0</v>
      </c>
    </row>
    <row r="64" spans="1:13" ht="15.75" thickBot="1" x14ac:dyDescent="0.3">
      <c r="A64" s="1"/>
      <c r="B64" s="1"/>
      <c r="C64" s="1"/>
      <c r="D64" s="1"/>
      <c r="E64" s="1"/>
      <c r="F64" s="1" t="s">
        <v>62</v>
      </c>
      <c r="G64" s="1"/>
      <c r="H64" s="1"/>
      <c r="I64" s="7">
        <v>0</v>
      </c>
      <c r="J64" s="5"/>
      <c r="K64" s="7">
        <v>200</v>
      </c>
      <c r="L64" s="5"/>
      <c r="M64" s="8">
        <f t="shared" si="2"/>
        <v>0</v>
      </c>
    </row>
    <row r="65" spans="1:13" x14ac:dyDescent="0.25">
      <c r="A65" s="1"/>
      <c r="B65" s="1"/>
      <c r="C65" s="1"/>
      <c r="D65" s="1"/>
      <c r="E65" s="1" t="s">
        <v>63</v>
      </c>
      <c r="F65" s="1"/>
      <c r="G65" s="1"/>
      <c r="H65" s="1"/>
      <c r="I65" s="4">
        <f>ROUND(SUM(I21:I23)+SUM(I42:I44)+I48+SUM(I56:I64),5)</f>
        <v>1963.76</v>
      </c>
      <c r="J65" s="5"/>
      <c r="K65" s="4">
        <f>ROUND(SUM(K21:K23)+SUM(K42:K44)+K48+SUM(K56:K64),5)</f>
        <v>12680</v>
      </c>
      <c r="L65" s="5"/>
      <c r="M65" s="6">
        <f t="shared" si="2"/>
        <v>0.15487000000000001</v>
      </c>
    </row>
    <row r="66" spans="1:13" ht="30" customHeight="1" x14ac:dyDescent="0.25">
      <c r="A66" s="1"/>
      <c r="B66" s="1"/>
      <c r="C66" s="1"/>
      <c r="D66" s="1"/>
      <c r="E66" s="1" t="s">
        <v>64</v>
      </c>
      <c r="F66" s="1"/>
      <c r="G66" s="1"/>
      <c r="H66" s="1"/>
      <c r="I66" s="4"/>
      <c r="J66" s="5"/>
      <c r="K66" s="4"/>
      <c r="L66" s="5"/>
      <c r="M66" s="6"/>
    </row>
    <row r="67" spans="1:13" x14ac:dyDescent="0.25">
      <c r="A67" s="1"/>
      <c r="B67" s="1"/>
      <c r="C67" s="1"/>
      <c r="D67" s="1"/>
      <c r="E67" s="1"/>
      <c r="F67" s="1" t="s">
        <v>65</v>
      </c>
      <c r="G67" s="1"/>
      <c r="H67" s="1"/>
      <c r="I67" s="4">
        <v>0</v>
      </c>
      <c r="J67" s="5"/>
      <c r="K67" s="4">
        <v>465</v>
      </c>
      <c r="L67" s="5"/>
      <c r="M67" s="6">
        <f t="shared" ref="M67:M82" si="3">ROUND(IF(K67=0, IF(I67=0, 0, 1), I67/K67),5)</f>
        <v>0</v>
      </c>
    </row>
    <row r="68" spans="1:13" x14ac:dyDescent="0.25">
      <c r="A68" s="1"/>
      <c r="B68" s="1"/>
      <c r="C68" s="1"/>
      <c r="D68" s="1"/>
      <c r="E68" s="1"/>
      <c r="F68" s="1" t="s">
        <v>66</v>
      </c>
      <c r="G68" s="1"/>
      <c r="H68" s="1"/>
      <c r="I68" s="4">
        <v>675.46</v>
      </c>
      <c r="J68" s="5"/>
      <c r="K68" s="4">
        <v>900</v>
      </c>
      <c r="L68" s="5"/>
      <c r="M68" s="6">
        <f t="shared" si="3"/>
        <v>0.75051000000000001</v>
      </c>
    </row>
    <row r="69" spans="1:13" x14ac:dyDescent="0.25">
      <c r="A69" s="1"/>
      <c r="B69" s="1"/>
      <c r="C69" s="1"/>
      <c r="D69" s="1"/>
      <c r="E69" s="1"/>
      <c r="F69" s="1" t="s">
        <v>67</v>
      </c>
      <c r="G69" s="1"/>
      <c r="H69" s="1"/>
      <c r="I69" s="4">
        <v>750</v>
      </c>
      <c r="J69" s="5"/>
      <c r="K69" s="4">
        <v>800</v>
      </c>
      <c r="L69" s="5"/>
      <c r="M69" s="6">
        <f t="shared" si="3"/>
        <v>0.9375</v>
      </c>
    </row>
    <row r="70" spans="1:13" x14ac:dyDescent="0.25">
      <c r="A70" s="1"/>
      <c r="B70" s="1"/>
      <c r="C70" s="1"/>
      <c r="D70" s="1"/>
      <c r="E70" s="1"/>
      <c r="F70" s="1" t="s">
        <v>68</v>
      </c>
      <c r="G70" s="1"/>
      <c r="H70" s="1"/>
      <c r="I70" s="4">
        <v>0</v>
      </c>
      <c r="J70" s="5"/>
      <c r="K70" s="4">
        <v>615</v>
      </c>
      <c r="L70" s="5"/>
      <c r="M70" s="6">
        <f t="shared" si="3"/>
        <v>0</v>
      </c>
    </row>
    <row r="71" spans="1:13" x14ac:dyDescent="0.25">
      <c r="A71" s="1"/>
      <c r="B71" s="1"/>
      <c r="C71" s="1"/>
      <c r="D71" s="1"/>
      <c r="E71" s="1"/>
      <c r="F71" s="1" t="s">
        <v>69</v>
      </c>
      <c r="G71" s="1"/>
      <c r="H71" s="1"/>
      <c r="I71" s="4">
        <v>1600</v>
      </c>
      <c r="J71" s="5"/>
      <c r="K71" s="4">
        <v>1600</v>
      </c>
      <c r="L71" s="5"/>
      <c r="M71" s="6">
        <f t="shared" si="3"/>
        <v>1</v>
      </c>
    </row>
    <row r="72" spans="1:13" x14ac:dyDescent="0.25">
      <c r="A72" s="1"/>
      <c r="B72" s="1"/>
      <c r="C72" s="1"/>
      <c r="D72" s="1"/>
      <c r="E72" s="1"/>
      <c r="F72" s="1" t="s">
        <v>70</v>
      </c>
      <c r="G72" s="1"/>
      <c r="H72" s="1"/>
      <c r="I72" s="4">
        <v>0</v>
      </c>
      <c r="J72" s="5"/>
      <c r="K72" s="4">
        <v>1000</v>
      </c>
      <c r="L72" s="5"/>
      <c r="M72" s="6">
        <f t="shared" si="3"/>
        <v>0</v>
      </c>
    </row>
    <row r="73" spans="1:13" x14ac:dyDescent="0.25">
      <c r="A73" s="1"/>
      <c r="B73" s="1"/>
      <c r="C73" s="1"/>
      <c r="D73" s="1"/>
      <c r="E73" s="1"/>
      <c r="F73" s="1" t="s">
        <v>71</v>
      </c>
      <c r="G73" s="1"/>
      <c r="H73" s="1"/>
      <c r="I73" s="4">
        <v>125</v>
      </c>
      <c r="J73" s="5"/>
      <c r="K73" s="4">
        <v>0</v>
      </c>
      <c r="L73" s="5"/>
      <c r="M73" s="6">
        <f t="shared" si="3"/>
        <v>1</v>
      </c>
    </row>
    <row r="74" spans="1:13" x14ac:dyDescent="0.25">
      <c r="A74" s="1"/>
      <c r="B74" s="1"/>
      <c r="C74" s="1"/>
      <c r="D74" s="1"/>
      <c r="E74" s="1"/>
      <c r="F74" s="1" t="s">
        <v>72</v>
      </c>
      <c r="G74" s="1"/>
      <c r="H74" s="1"/>
      <c r="I74" s="4">
        <v>589.96</v>
      </c>
      <c r="J74" s="5"/>
      <c r="K74" s="4">
        <v>1050</v>
      </c>
      <c r="L74" s="5"/>
      <c r="M74" s="6">
        <f t="shared" si="3"/>
        <v>0.56186999999999998</v>
      </c>
    </row>
    <row r="75" spans="1:13" x14ac:dyDescent="0.25">
      <c r="A75" s="1"/>
      <c r="B75" s="1"/>
      <c r="C75" s="1"/>
      <c r="D75" s="1"/>
      <c r="E75" s="1"/>
      <c r="F75" s="1" t="s">
        <v>73</v>
      </c>
      <c r="G75" s="1"/>
      <c r="H75" s="1"/>
      <c r="I75" s="4">
        <v>350</v>
      </c>
      <c r="J75" s="5"/>
      <c r="K75" s="4">
        <v>1075</v>
      </c>
      <c r="L75" s="5"/>
      <c r="M75" s="6">
        <f t="shared" si="3"/>
        <v>0.32557999999999998</v>
      </c>
    </row>
    <row r="76" spans="1:13" x14ac:dyDescent="0.25">
      <c r="A76" s="1"/>
      <c r="B76" s="1"/>
      <c r="C76" s="1"/>
      <c r="D76" s="1"/>
      <c r="E76" s="1"/>
      <c r="F76" s="1" t="s">
        <v>74</v>
      </c>
      <c r="G76" s="1"/>
      <c r="H76" s="1"/>
      <c r="I76" s="4">
        <v>105</v>
      </c>
      <c r="J76" s="5"/>
      <c r="K76" s="4">
        <v>550</v>
      </c>
      <c r="L76" s="5"/>
      <c r="M76" s="6">
        <f t="shared" si="3"/>
        <v>0.19091</v>
      </c>
    </row>
    <row r="77" spans="1:13" x14ac:dyDescent="0.25">
      <c r="A77" s="1"/>
      <c r="B77" s="1"/>
      <c r="C77" s="1"/>
      <c r="D77" s="1"/>
      <c r="E77" s="1"/>
      <c r="F77" s="1" t="s">
        <v>75</v>
      </c>
      <c r="G77" s="1"/>
      <c r="H77" s="1"/>
      <c r="I77" s="4">
        <v>179</v>
      </c>
      <c r="J77" s="5"/>
      <c r="K77" s="4">
        <v>700</v>
      </c>
      <c r="L77" s="5"/>
      <c r="M77" s="6">
        <f t="shared" si="3"/>
        <v>0.25570999999999999</v>
      </c>
    </row>
    <row r="78" spans="1:13" x14ac:dyDescent="0.25">
      <c r="A78" s="1"/>
      <c r="B78" s="1"/>
      <c r="C78" s="1"/>
      <c r="D78" s="1"/>
      <c r="E78" s="1"/>
      <c r="F78" s="1" t="s">
        <v>76</v>
      </c>
      <c r="G78" s="1"/>
      <c r="H78" s="1"/>
      <c r="I78" s="4">
        <v>0</v>
      </c>
      <c r="J78" s="5"/>
      <c r="K78" s="4">
        <v>1200</v>
      </c>
      <c r="L78" s="5"/>
      <c r="M78" s="6">
        <f t="shared" si="3"/>
        <v>0</v>
      </c>
    </row>
    <row r="79" spans="1:13" x14ac:dyDescent="0.25">
      <c r="A79" s="1"/>
      <c r="B79" s="1"/>
      <c r="C79" s="1"/>
      <c r="D79" s="1"/>
      <c r="E79" s="1"/>
      <c r="F79" s="1" t="s">
        <v>77</v>
      </c>
      <c r="G79" s="1"/>
      <c r="H79" s="1"/>
      <c r="I79" s="4">
        <v>0</v>
      </c>
      <c r="J79" s="5"/>
      <c r="K79" s="4">
        <v>200</v>
      </c>
      <c r="L79" s="5"/>
      <c r="M79" s="6">
        <f t="shared" si="3"/>
        <v>0</v>
      </c>
    </row>
    <row r="80" spans="1:13" x14ac:dyDescent="0.25">
      <c r="A80" s="1"/>
      <c r="B80" s="1"/>
      <c r="C80" s="1"/>
      <c r="D80" s="1"/>
      <c r="E80" s="1"/>
      <c r="F80" s="1" t="s">
        <v>78</v>
      </c>
      <c r="G80" s="1"/>
      <c r="H80" s="1"/>
      <c r="I80" s="4">
        <v>0</v>
      </c>
      <c r="J80" s="5"/>
      <c r="K80" s="4">
        <v>300</v>
      </c>
      <c r="L80" s="5"/>
      <c r="M80" s="6">
        <f t="shared" si="3"/>
        <v>0</v>
      </c>
    </row>
    <row r="81" spans="1:13" ht="15.75" thickBot="1" x14ac:dyDescent="0.3">
      <c r="A81" s="1"/>
      <c r="B81" s="1"/>
      <c r="C81" s="1"/>
      <c r="D81" s="1"/>
      <c r="E81" s="1"/>
      <c r="F81" s="1" t="s">
        <v>79</v>
      </c>
      <c r="G81" s="1"/>
      <c r="H81" s="1"/>
      <c r="I81" s="7">
        <v>0</v>
      </c>
      <c r="J81" s="5"/>
      <c r="K81" s="7">
        <v>1600</v>
      </c>
      <c r="L81" s="5"/>
      <c r="M81" s="8">
        <f t="shared" si="3"/>
        <v>0</v>
      </c>
    </row>
    <row r="82" spans="1:13" x14ac:dyDescent="0.25">
      <c r="A82" s="1"/>
      <c r="B82" s="1"/>
      <c r="C82" s="1"/>
      <c r="D82" s="1"/>
      <c r="E82" s="1" t="s">
        <v>80</v>
      </c>
      <c r="F82" s="1"/>
      <c r="G82" s="1"/>
      <c r="H82" s="1"/>
      <c r="I82" s="4">
        <f>ROUND(SUM(I66:I81),5)</f>
        <v>4374.42</v>
      </c>
      <c r="J82" s="5"/>
      <c r="K82" s="4">
        <f>ROUND(SUM(K66:K81),5)</f>
        <v>12055</v>
      </c>
      <c r="L82" s="5"/>
      <c r="M82" s="6">
        <f t="shared" si="3"/>
        <v>0.36287000000000003</v>
      </c>
    </row>
    <row r="83" spans="1:13" ht="30" customHeight="1" x14ac:dyDescent="0.25">
      <c r="A83" s="1"/>
      <c r="B83" s="1"/>
      <c r="C83" s="1"/>
      <c r="D83" s="1"/>
      <c r="E83" s="1" t="s">
        <v>81</v>
      </c>
      <c r="F83" s="1"/>
      <c r="G83" s="1"/>
      <c r="H83" s="1"/>
      <c r="I83" s="4"/>
      <c r="J83" s="5"/>
      <c r="K83" s="4"/>
      <c r="L83" s="5"/>
      <c r="M83" s="6"/>
    </row>
    <row r="84" spans="1:13" x14ac:dyDescent="0.25">
      <c r="A84" s="1"/>
      <c r="B84" s="1"/>
      <c r="C84" s="1"/>
      <c r="D84" s="1"/>
      <c r="E84" s="1"/>
      <c r="F84" s="1" t="s">
        <v>82</v>
      </c>
      <c r="G84" s="1"/>
      <c r="H84" s="1"/>
      <c r="I84" s="4">
        <v>1000</v>
      </c>
      <c r="J84" s="5"/>
      <c r="K84" s="4">
        <v>0</v>
      </c>
      <c r="L84" s="5"/>
      <c r="M84" s="6">
        <f t="shared" ref="M84:M90" si="4">ROUND(IF(K84=0, IF(I84=0, 0, 1), I84/K84),5)</f>
        <v>1</v>
      </c>
    </row>
    <row r="85" spans="1:13" ht="15.75" thickBot="1" x14ac:dyDescent="0.3">
      <c r="A85" s="1"/>
      <c r="B85" s="1"/>
      <c r="C85" s="1"/>
      <c r="D85" s="1"/>
      <c r="E85" s="1"/>
      <c r="F85" s="1" t="s">
        <v>83</v>
      </c>
      <c r="G85" s="1"/>
      <c r="H85" s="1"/>
      <c r="I85" s="7">
        <v>148.76</v>
      </c>
      <c r="J85" s="5"/>
      <c r="K85" s="7">
        <v>0</v>
      </c>
      <c r="L85" s="5"/>
      <c r="M85" s="8">
        <f t="shared" si="4"/>
        <v>1</v>
      </c>
    </row>
    <row r="86" spans="1:13" x14ac:dyDescent="0.25">
      <c r="A86" s="1"/>
      <c r="B86" s="1"/>
      <c r="C86" s="1"/>
      <c r="D86" s="1"/>
      <c r="E86" s="1" t="s">
        <v>84</v>
      </c>
      <c r="F86" s="1"/>
      <c r="G86" s="1"/>
      <c r="H86" s="1"/>
      <c r="I86" s="4">
        <f>ROUND(SUM(I83:I85),5)</f>
        <v>1148.76</v>
      </c>
      <c r="J86" s="5"/>
      <c r="K86" s="4">
        <f>ROUND(SUM(K83:K85),5)</f>
        <v>0</v>
      </c>
      <c r="L86" s="5"/>
      <c r="M86" s="6">
        <f t="shared" si="4"/>
        <v>1</v>
      </c>
    </row>
    <row r="87" spans="1:13" ht="30" customHeight="1" thickBot="1" x14ac:dyDescent="0.3">
      <c r="A87" s="1"/>
      <c r="B87" s="1"/>
      <c r="C87" s="1"/>
      <c r="D87" s="1"/>
      <c r="E87" s="1" t="s">
        <v>85</v>
      </c>
      <c r="F87" s="1"/>
      <c r="G87" s="1"/>
      <c r="H87" s="1"/>
      <c r="I87" s="9">
        <v>0</v>
      </c>
      <c r="J87" s="5"/>
      <c r="K87" s="9">
        <v>65</v>
      </c>
      <c r="L87" s="5"/>
      <c r="M87" s="10">
        <f t="shared" si="4"/>
        <v>0</v>
      </c>
    </row>
    <row r="88" spans="1:13" ht="15.75" thickBot="1" x14ac:dyDescent="0.3">
      <c r="A88" s="1"/>
      <c r="B88" s="1"/>
      <c r="C88" s="1"/>
      <c r="D88" s="1" t="s">
        <v>86</v>
      </c>
      <c r="E88" s="1"/>
      <c r="F88" s="1"/>
      <c r="G88" s="1"/>
      <c r="H88" s="1"/>
      <c r="I88" s="11">
        <f>ROUND(I20+I65+I82+SUM(I86:I87),5)</f>
        <v>7486.94</v>
      </c>
      <c r="J88" s="5"/>
      <c r="K88" s="11">
        <f>ROUND(K20+K65+K82+SUM(K86:K87),5)</f>
        <v>24800</v>
      </c>
      <c r="L88" s="5"/>
      <c r="M88" s="12">
        <f t="shared" si="4"/>
        <v>0.30188999999999999</v>
      </c>
    </row>
    <row r="89" spans="1:13" ht="30" customHeight="1" thickBot="1" x14ac:dyDescent="0.3">
      <c r="A89" s="1"/>
      <c r="B89" s="1" t="s">
        <v>87</v>
      </c>
      <c r="C89" s="1"/>
      <c r="D89" s="1"/>
      <c r="E89" s="1"/>
      <c r="F89" s="1"/>
      <c r="G89" s="1"/>
      <c r="H89" s="1"/>
      <c r="I89" s="11">
        <f>ROUND(I3+I19-I88,5)</f>
        <v>130.43</v>
      </c>
      <c r="J89" s="5"/>
      <c r="K89" s="11">
        <f>ROUND(K3+K19-K88,5)</f>
        <v>-1025</v>
      </c>
      <c r="L89" s="5"/>
      <c r="M89" s="12">
        <f t="shared" si="4"/>
        <v>-0.12725</v>
      </c>
    </row>
    <row r="90" spans="1:13" s="17" customFormat="1" ht="30" customHeight="1" thickBot="1" x14ac:dyDescent="0.25">
      <c r="A90" s="1" t="s">
        <v>88</v>
      </c>
      <c r="B90" s="1"/>
      <c r="C90" s="1"/>
      <c r="D90" s="1"/>
      <c r="E90" s="1"/>
      <c r="F90" s="1"/>
      <c r="G90" s="1"/>
      <c r="H90" s="1"/>
      <c r="I90" s="15">
        <f>I89</f>
        <v>130.43</v>
      </c>
      <c r="J90" s="1"/>
      <c r="K90" s="15">
        <f>K89</f>
        <v>-1025</v>
      </c>
      <c r="L90" s="1"/>
      <c r="M90" s="16">
        <f t="shared" si="4"/>
        <v>-0.12725</v>
      </c>
    </row>
    <row r="91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03/11/15&amp;C&amp;"Arial,Bold"&amp;12 NE Ohio General Service
&amp;"Arial,Bold"&amp;14 Receipts/Expenses vs. Full Year Budget
&amp;"Arial,Bold"&amp;10 Year to Date Actual vs. Full Year Budget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PCU1</cp:lastModifiedBy>
  <cp:lastPrinted>2015-05-17T12:25:26Z</cp:lastPrinted>
  <dcterms:created xsi:type="dcterms:W3CDTF">2015-03-11T23:21:42Z</dcterms:created>
  <dcterms:modified xsi:type="dcterms:W3CDTF">2015-05-17T12:28:58Z</dcterms:modified>
</cp:coreProperties>
</file>