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40" windowHeight="10605"/>
  </bookViews>
  <sheets>
    <sheet name="Sheet1" sheetId="1" r:id="rId1"/>
  </sheets>
  <definedNames>
    <definedName name="_xlnm.Print_Titles" localSheetId="0">Sheet1!$A:$G,Sheet1!$1:$2</definedName>
    <definedName name="QB_COLUMN_59200" localSheetId="0" hidden="1">Sheet1!$H$2</definedName>
    <definedName name="QB_COLUMN_64420" localSheetId="0" hidden="1">Sheet1!$L$2</definedName>
    <definedName name="QB_COLUMN_76210" localSheetId="0" hidden="1">Sheet1!$J$2</definedName>
    <definedName name="QB_DATA_0" localSheetId="0" hidden="1">Sheet1!$6:$6,Sheet1!$7:$7,Sheet1!$8:$8,Sheet1!$9:$9,Sheet1!$12:$12,Sheet1!$15:$15,Sheet1!$16:$16,Sheet1!$22:$22,Sheet1!$23:$23,Sheet1!$25:$25,Sheet1!$26:$26,Sheet1!$27:$27,Sheet1!$28:$28,Sheet1!$29:$29,Sheet1!$30:$30,Sheet1!$31:$31</definedName>
    <definedName name="QB_DATA_1" localSheetId="0" hidden="1">Sheet1!$32:$32,Sheet1!$33:$33,Sheet1!$34:$34,Sheet1!$35:$35,Sheet1!$36:$36,Sheet1!$37:$37,Sheet1!$38:$38,Sheet1!$40:$40,Sheet1!$41:$41,Sheet1!$43:$43,Sheet1!$44:$44,Sheet1!$47:$47,Sheet1!$48:$48,Sheet1!$49:$49,Sheet1!$50:$50,Sheet1!$51:$51</definedName>
    <definedName name="QB_DATA_2" localSheetId="0" hidden="1">Sheet1!$52:$52,Sheet1!$54:$54,Sheet1!$55:$55,Sheet1!$56:$56,Sheet1!$57:$57,Sheet1!$58:$58,Sheet1!$59:$59,Sheet1!$60:$60,Sheet1!$61:$61,Sheet1!$64:$64,Sheet1!$65:$65,Sheet1!$66:$66,Sheet1!$67:$67,Sheet1!$68:$68,Sheet1!$69:$69,Sheet1!$70:$70</definedName>
    <definedName name="QB_DATA_3" localSheetId="0" hidden="1">Sheet1!$71:$71,Sheet1!$72:$72,Sheet1!$73:$73,Sheet1!$74:$74,Sheet1!$75:$75,Sheet1!$76:$76,Sheet1!$77:$77,Sheet1!$78:$78,Sheet1!$79:$79,Sheet1!$81:$81</definedName>
    <definedName name="QB_FORMULA_0" localSheetId="0" hidden="1">Sheet1!$L$6,Sheet1!$L$7,Sheet1!$L$8,Sheet1!$L$9,Sheet1!$H$10,Sheet1!$J$10,Sheet1!$L$10,Sheet1!$L$12,Sheet1!$H$13,Sheet1!$J$13,Sheet1!$L$13,Sheet1!$L$15,Sheet1!$L$16,Sheet1!$H$17,Sheet1!$J$17,Sheet1!$L$17</definedName>
    <definedName name="QB_FORMULA_1" localSheetId="0" hidden="1">Sheet1!$H$18,Sheet1!$J$18,Sheet1!$L$18,Sheet1!$H$19,Sheet1!$J$19,Sheet1!$L$19,Sheet1!$L$22,Sheet1!$L$23,Sheet1!$L$25,Sheet1!$L$26,Sheet1!$L$27,Sheet1!$L$28,Sheet1!$L$29,Sheet1!$L$30,Sheet1!$L$31,Sheet1!$L$32</definedName>
    <definedName name="QB_FORMULA_2" localSheetId="0" hidden="1">Sheet1!$L$33,Sheet1!$L$34,Sheet1!$L$35,Sheet1!$L$36,Sheet1!$L$37,Sheet1!$L$38,Sheet1!$H$39,Sheet1!$J$39,Sheet1!$L$39,Sheet1!$L$40,Sheet1!$L$41,Sheet1!$L$43,Sheet1!$L$44,Sheet1!$H$45,Sheet1!$J$45,Sheet1!$L$45</definedName>
    <definedName name="QB_FORMULA_3" localSheetId="0" hidden="1">Sheet1!$L$47,Sheet1!$L$48,Sheet1!$L$49,Sheet1!$L$50,Sheet1!$L$51,Sheet1!$L$52,Sheet1!$H$53,Sheet1!$J$53,Sheet1!$L$53,Sheet1!$L$54,Sheet1!$L$55,Sheet1!$L$56,Sheet1!$L$57,Sheet1!$L$58,Sheet1!$L$59,Sheet1!$L$60</definedName>
    <definedName name="QB_FORMULA_4" localSheetId="0" hidden="1">Sheet1!$L$61,Sheet1!$H$62,Sheet1!$J$62,Sheet1!$L$62,Sheet1!$L$64,Sheet1!$L$65,Sheet1!$L$66,Sheet1!$L$67,Sheet1!$L$68,Sheet1!$L$69,Sheet1!$L$70,Sheet1!$L$71,Sheet1!$L$72,Sheet1!$L$73,Sheet1!$L$74,Sheet1!$L$75</definedName>
    <definedName name="QB_FORMULA_5" localSheetId="0" hidden="1">Sheet1!$L$76,Sheet1!$L$77,Sheet1!$L$78,Sheet1!$L$79,Sheet1!$H$80,Sheet1!$J$80,Sheet1!$L$80,Sheet1!$L$81,Sheet1!$H$82,Sheet1!$J$82,Sheet1!$L$82,Sheet1!$H$83,Sheet1!$J$83,Sheet1!$L$83,Sheet1!$H$84,Sheet1!$J$84</definedName>
    <definedName name="QB_FORMULA_6" localSheetId="0" hidden="1">Sheet1!$L$84</definedName>
    <definedName name="QB_ROW_100050" localSheetId="0" hidden="1">Sheet1!$F$46</definedName>
    <definedName name="QB_ROW_100350" localSheetId="0" hidden="1">Sheet1!$F$53</definedName>
    <definedName name="QB_ROW_101260" localSheetId="0" hidden="1">Sheet1!$G$49</definedName>
    <definedName name="QB_ROW_102260" localSheetId="0" hidden="1">Sheet1!$G$47</definedName>
    <definedName name="QB_ROW_103260" localSheetId="0" hidden="1">Sheet1!$G$48</definedName>
    <definedName name="QB_ROW_104260" localSheetId="0" hidden="1">Sheet1!$G$52</definedName>
    <definedName name="QB_ROW_105260" localSheetId="0" hidden="1">Sheet1!$G$51</definedName>
    <definedName name="QB_ROW_106260" localSheetId="0" hidden="1">Sheet1!$G$50</definedName>
    <definedName name="QB_ROW_107250" localSheetId="0" hidden="1">Sheet1!$F$23</definedName>
    <definedName name="QB_ROW_108250" localSheetId="0" hidden="1">Sheet1!$F$40</definedName>
    <definedName name="QB_ROW_109250" localSheetId="0" hidden="1">Sheet1!$F$56</definedName>
    <definedName name="QB_ROW_110050" localSheetId="0" hidden="1">Sheet1!$F$24</definedName>
    <definedName name="QB_ROW_110350" localSheetId="0" hidden="1">Sheet1!$F$39</definedName>
    <definedName name="QB_ROW_111360" localSheetId="0" hidden="1">Sheet1!$G$33</definedName>
    <definedName name="QB_ROW_112260" localSheetId="0" hidden="1">Sheet1!$G$34</definedName>
    <definedName name="QB_ROW_113260" localSheetId="0" hidden="1">Sheet1!$G$35</definedName>
    <definedName name="QB_ROW_114260" localSheetId="0" hidden="1">Sheet1!$G$36</definedName>
    <definedName name="QB_ROW_115260" localSheetId="0" hidden="1">Sheet1!$G$37</definedName>
    <definedName name="QB_ROW_116260" localSheetId="0" hidden="1">Sheet1!$G$38</definedName>
    <definedName name="QB_ROW_117260" localSheetId="0" hidden="1">Sheet1!$G$25</definedName>
    <definedName name="QB_ROW_118260" localSheetId="0" hidden="1">Sheet1!$G$26</definedName>
    <definedName name="QB_ROW_119260" localSheetId="0" hidden="1">Sheet1!$G$27</definedName>
    <definedName name="QB_ROW_120260" localSheetId="0" hidden="1">Sheet1!$G$28</definedName>
    <definedName name="QB_ROW_121260" localSheetId="0" hidden="1">Sheet1!$G$30</definedName>
    <definedName name="QB_ROW_122360" localSheetId="0" hidden="1">Sheet1!$G$31</definedName>
    <definedName name="QB_ROW_123260" localSheetId="0" hidden="1">Sheet1!$G$29</definedName>
    <definedName name="QB_ROW_124250" localSheetId="0" hidden="1">Sheet1!$F$61</definedName>
    <definedName name="QB_ROW_125040" localSheetId="0" hidden="1">Sheet1!$E$14</definedName>
    <definedName name="QB_ROW_125340" localSheetId="0" hidden="1">Sheet1!$E$17</definedName>
    <definedName name="QB_ROW_127250" localSheetId="0" hidden="1">Sheet1!$F$41</definedName>
    <definedName name="QB_ROW_128250" localSheetId="0" hidden="1">Sheet1!$F$58</definedName>
    <definedName name="QB_ROW_130050" localSheetId="0" hidden="1">Sheet1!$F$42</definedName>
    <definedName name="QB_ROW_130350" localSheetId="0" hidden="1">Sheet1!$F$45</definedName>
    <definedName name="QB_ROW_131260" localSheetId="0" hidden="1">Sheet1!$G$44</definedName>
    <definedName name="QB_ROW_132260" localSheetId="0" hidden="1">Sheet1!$G$43</definedName>
    <definedName name="QB_ROW_133250" localSheetId="0" hidden="1">Sheet1!$F$55</definedName>
    <definedName name="QB_ROW_136250" localSheetId="0" hidden="1">Sheet1!$F$60</definedName>
    <definedName name="QB_ROW_160240" localSheetId="0" hidden="1">Sheet1!$E$81</definedName>
    <definedName name="QB_ROW_18301" localSheetId="0" hidden="1">Sheet1!$A$84</definedName>
    <definedName name="QB_ROW_186250" localSheetId="0" hidden="1">Sheet1!$F$12</definedName>
    <definedName name="QB_ROW_189260" localSheetId="0" hidden="1">Sheet1!$G$32</definedName>
    <definedName name="QB_ROW_19011" localSheetId="0" hidden="1">Sheet1!$B$3</definedName>
    <definedName name="QB_ROW_19311" localSheetId="0" hidden="1">Sheet1!$B$83</definedName>
    <definedName name="QB_ROW_20031" localSheetId="0" hidden="1">Sheet1!$D$4</definedName>
    <definedName name="QB_ROW_20040" localSheetId="0" hidden="1">Sheet1!$E$5</definedName>
    <definedName name="QB_ROW_20331" localSheetId="0" hidden="1">Sheet1!$D$18</definedName>
    <definedName name="QB_ROW_20340" localSheetId="0" hidden="1">Sheet1!$E$10</definedName>
    <definedName name="QB_ROW_21031" localSheetId="0" hidden="1">Sheet1!$D$20</definedName>
    <definedName name="QB_ROW_21250" localSheetId="0" hidden="1">Sheet1!$F$7</definedName>
    <definedName name="QB_ROW_21331" localSheetId="0" hidden="1">Sheet1!$D$82</definedName>
    <definedName name="QB_ROW_22250" localSheetId="0" hidden="1">Sheet1!$F$8</definedName>
    <definedName name="QB_ROW_23250" localSheetId="0" hidden="1">Sheet1!$F$9</definedName>
    <definedName name="QB_ROW_26040" localSheetId="0" hidden="1">Sheet1!$E$11</definedName>
    <definedName name="QB_ROW_26340" localSheetId="0" hidden="1">Sheet1!$E$13</definedName>
    <definedName name="QB_ROW_67250" localSheetId="0" hidden="1">Sheet1!$F$16</definedName>
    <definedName name="QB_ROW_68250" localSheetId="0" hidden="1">Sheet1!$F$15</definedName>
    <definedName name="QB_ROW_72250" localSheetId="0" hidden="1">Sheet1!$F$6</definedName>
    <definedName name="QB_ROW_73040" localSheetId="0" hidden="1">Sheet1!$E$63</definedName>
    <definedName name="QB_ROW_73340" localSheetId="0" hidden="1">Sheet1!$E$80</definedName>
    <definedName name="QB_ROW_74250" localSheetId="0" hidden="1">Sheet1!$F$70</definedName>
    <definedName name="QB_ROW_75250" localSheetId="0" hidden="1">Sheet1!$F$71</definedName>
    <definedName name="QB_ROW_76250" localSheetId="0" hidden="1">Sheet1!$F$66</definedName>
    <definedName name="QB_ROW_78250" localSheetId="0" hidden="1">Sheet1!$F$67</definedName>
    <definedName name="QB_ROW_80250" localSheetId="0" hidden="1">Sheet1!$F$68</definedName>
    <definedName name="QB_ROW_81250" localSheetId="0" hidden="1">Sheet1!$F$69</definedName>
    <definedName name="QB_ROW_82250" localSheetId="0" hidden="1">Sheet1!$F$79</definedName>
    <definedName name="QB_ROW_83250" localSheetId="0" hidden="1">Sheet1!$F$78</definedName>
    <definedName name="QB_ROW_84250" localSheetId="0" hidden="1">Sheet1!$F$77</definedName>
    <definedName name="QB_ROW_86250" localSheetId="0" hidden="1">Sheet1!$F$72</definedName>
    <definedName name="QB_ROW_86321" localSheetId="0" hidden="1">Sheet1!$C$19</definedName>
    <definedName name="QB_ROW_87350" localSheetId="0" hidden="1">Sheet1!$F$73</definedName>
    <definedName name="QB_ROW_88250" localSheetId="0" hidden="1">Sheet1!$F$74</definedName>
    <definedName name="QB_ROW_89250" localSheetId="0" hidden="1">Sheet1!$F$75</definedName>
    <definedName name="QB_ROW_90250" localSheetId="0" hidden="1">Sheet1!$F$76</definedName>
    <definedName name="QB_ROW_91250" localSheetId="0" hidden="1">Sheet1!$F$64</definedName>
    <definedName name="QB_ROW_93250" localSheetId="0" hidden="1">Sheet1!$F$65</definedName>
    <definedName name="QB_ROW_95040" localSheetId="0" hidden="1">Sheet1!$E$21</definedName>
    <definedName name="QB_ROW_95340" localSheetId="0" hidden="1">Sheet1!$E$62</definedName>
    <definedName name="QB_ROW_96250" localSheetId="0" hidden="1">Sheet1!$F$22</definedName>
    <definedName name="QB_ROW_97250" localSheetId="0" hidden="1">Sheet1!$F$57</definedName>
    <definedName name="QB_ROW_98250" localSheetId="0" hidden="1">Sheet1!$F$54</definedName>
    <definedName name="QB_ROW_99250" localSheetId="0" hidden="1">Sheet1!$F$59</definedName>
    <definedName name="QBCANSUPPORTUPDATE" localSheetId="0">TRUE</definedName>
    <definedName name="QBCOMPANYFILENAME" localSheetId="0">"F:\Area 54 2015 August 29 IIl.QBW"</definedName>
    <definedName name="QBENDDATE" localSheetId="0">20171231</definedName>
    <definedName name="QBHEADERSONSCREEN" localSheetId="0">FALSE</definedName>
    <definedName name="QBMETADATASIZE" localSheetId="0">5907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"34bac917068d422a9d5b1a980d242e68"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TRUE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7</definedName>
    <definedName name="QBSTARTDATE" localSheetId="0">20170101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4" i="1" l="1"/>
  <c r="J84" i="1"/>
  <c r="H84" i="1"/>
  <c r="L83" i="1"/>
  <c r="J83" i="1"/>
  <c r="H83" i="1"/>
  <c r="L82" i="1"/>
  <c r="J82" i="1"/>
  <c r="H82" i="1"/>
  <c r="L81" i="1"/>
  <c r="L80" i="1"/>
  <c r="J80" i="1"/>
  <c r="H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2" i="1"/>
  <c r="J62" i="1"/>
  <c r="H62" i="1"/>
  <c r="L61" i="1"/>
  <c r="L60" i="1"/>
  <c r="L59" i="1"/>
  <c r="L58" i="1"/>
  <c r="L57" i="1"/>
  <c r="L56" i="1"/>
  <c r="L55" i="1"/>
  <c r="L54" i="1"/>
  <c r="L53" i="1"/>
  <c r="J53" i="1"/>
  <c r="H53" i="1"/>
  <c r="L52" i="1"/>
  <c r="L51" i="1"/>
  <c r="L50" i="1"/>
  <c r="L49" i="1"/>
  <c r="L48" i="1"/>
  <c r="L47" i="1"/>
  <c r="L45" i="1"/>
  <c r="J45" i="1"/>
  <c r="H45" i="1"/>
  <c r="L44" i="1"/>
  <c r="L43" i="1"/>
  <c r="L41" i="1"/>
  <c r="L40" i="1"/>
  <c r="L39" i="1"/>
  <c r="J39" i="1"/>
  <c r="H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3" i="1"/>
  <c r="L22" i="1"/>
  <c r="L19" i="1"/>
  <c r="J19" i="1"/>
  <c r="H19" i="1"/>
  <c r="L18" i="1"/>
  <c r="J18" i="1"/>
  <c r="H18" i="1"/>
  <c r="L17" i="1"/>
  <c r="J17" i="1"/>
  <c r="H17" i="1"/>
  <c r="L16" i="1"/>
  <c r="L15" i="1"/>
  <c r="L13" i="1"/>
  <c r="J13" i="1"/>
  <c r="H13" i="1"/>
  <c r="L12" i="1"/>
  <c r="L10" i="1"/>
  <c r="J10" i="1"/>
  <c r="H10" i="1"/>
  <c r="L9" i="1"/>
  <c r="L8" i="1"/>
  <c r="L7" i="1"/>
  <c r="L6" i="1"/>
</calcChain>
</file>

<file path=xl/sharedStrings.xml><?xml version="1.0" encoding="utf-8"?>
<sst xmlns="http://schemas.openxmlformats.org/spreadsheetml/2006/main" count="85" uniqueCount="83">
  <si>
    <t>Jan - Dec 17</t>
  </si>
  <si>
    <t>Budget</t>
  </si>
  <si>
    <t>% of Budget</t>
  </si>
  <si>
    <t>Ordinary Income/Expense</t>
  </si>
  <si>
    <t>Income</t>
  </si>
  <si>
    <t>Contributions</t>
  </si>
  <si>
    <t>7th Tradition - Assemblies, Etc</t>
  </si>
  <si>
    <t>Group Contributions</t>
  </si>
  <si>
    <t>Individual Contributions</t>
  </si>
  <si>
    <t>Other Entity Contributions</t>
  </si>
  <si>
    <t>Total Contributions</t>
  </si>
  <si>
    <t>Other Types of Income</t>
  </si>
  <si>
    <t>Misc Income (Refunds, etc)</t>
  </si>
  <si>
    <t>Total Other Types of Income</t>
  </si>
  <si>
    <t>SALES</t>
  </si>
  <si>
    <t>Grapevine Sales</t>
  </si>
  <si>
    <t>Literature Sales</t>
  </si>
  <si>
    <t>Total SALES</t>
  </si>
  <si>
    <t>Total Income</t>
  </si>
  <si>
    <t>Gross Profit</t>
  </si>
  <si>
    <t>Expense</t>
  </si>
  <si>
    <t>AREA SPECIFIC EXPENSES</t>
  </si>
  <si>
    <t>Assemblies/Comm Mtg/Workshops</t>
  </si>
  <si>
    <t>Bank Charges</t>
  </si>
  <si>
    <t>Committee Expenses</t>
  </si>
  <si>
    <t>Archives</t>
  </si>
  <si>
    <t>Corrections</t>
  </si>
  <si>
    <t>CPC</t>
  </si>
  <si>
    <t>Finance</t>
  </si>
  <si>
    <t>Floor Management</t>
  </si>
  <si>
    <t>Grapevine</t>
  </si>
  <si>
    <t>Group Services</t>
  </si>
  <si>
    <t>HIspanic Liaison</t>
  </si>
  <si>
    <t>Literature</t>
  </si>
  <si>
    <t>Newsletter</t>
  </si>
  <si>
    <t>Public Information</t>
  </si>
  <si>
    <t>Registrar</t>
  </si>
  <si>
    <t>Special Needs</t>
  </si>
  <si>
    <t>Treatment Facilities</t>
  </si>
  <si>
    <t>Total Committee Expenses</t>
  </si>
  <si>
    <t>Computer/Office Supplies Area</t>
  </si>
  <si>
    <t>Gratitude Sunday Seed Money</t>
  </si>
  <si>
    <t>Literature Purchases</t>
  </si>
  <si>
    <t>Total Literature Purchases</t>
  </si>
  <si>
    <t>Local Travel Phone Postage</t>
  </si>
  <si>
    <t>Alternate Delegate</t>
  </si>
  <si>
    <t>Area Chair</t>
  </si>
  <si>
    <t>Delegate</t>
  </si>
  <si>
    <t>Mailing Secretary</t>
  </si>
  <si>
    <t>Recording Secretary</t>
  </si>
  <si>
    <t>Treasurer</t>
  </si>
  <si>
    <t>Total Local Travel Phone Postage</t>
  </si>
  <si>
    <t>Mailings</t>
  </si>
  <si>
    <t>Mini Conference Package</t>
  </si>
  <si>
    <t>Misc. Tapes, Films, Etc</t>
  </si>
  <si>
    <t>Office Rent Akron IG</t>
  </si>
  <si>
    <t>Open House Seed Money</t>
  </si>
  <si>
    <t>Printing</t>
  </si>
  <si>
    <t>Unbudgeted Contingency Expense</t>
  </si>
  <si>
    <t>Web Site Maintenance</t>
  </si>
  <si>
    <t>Total AREA SPECIFIC EXPENSES</t>
  </si>
  <si>
    <t>CONFERENCE EXPENDITURES</t>
  </si>
  <si>
    <t>Archives Education Natl Conf</t>
  </si>
  <si>
    <t>Corrections Convention 2017</t>
  </si>
  <si>
    <t>Del-Past Del (Area)</t>
  </si>
  <si>
    <t>Del-Past Del (Past Del Stipend)</t>
  </si>
  <si>
    <t>E Central Regional Conference</t>
  </si>
  <si>
    <t>E Central Regional Forum</t>
  </si>
  <si>
    <t>General Service Conference</t>
  </si>
  <si>
    <t>General Svc Conf - Del Exp</t>
  </si>
  <si>
    <t>Ohio Mini-Conf C/SE 53</t>
  </si>
  <si>
    <t>Ohio Mini-Conf NE OH 54</t>
  </si>
  <si>
    <t>Ohio Mini-Conf NW 55</t>
  </si>
  <si>
    <t>Ohio Mini-Conf SW 56</t>
  </si>
  <si>
    <t>Ohio Mini Conf Comm Chair Exp</t>
  </si>
  <si>
    <t>Ohio St Conv (Hospitality)</t>
  </si>
  <si>
    <t>Ohio St Conv Planning (Mileage)</t>
  </si>
  <si>
    <t>Ohio St Convention</t>
  </si>
  <si>
    <t>Total CONFERENCE EXPENDITURES</t>
  </si>
  <si>
    <t>Post Office Box</t>
  </si>
  <si>
    <t>Total Expense</t>
  </si>
  <si>
    <t>Net Ordinary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</si>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</sst>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#%;\-#,##0.0#%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85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/>
    </sheetView>
  </sheetViews>
  <sheetFormatPr defaultRowHeight="15" x14ac:dyDescent="0.25"/>
  <cols>
    <col min="1" max="6" width="3" style="22" customWidth="1"/>
    <col min="7" max="7" width="27.7109375" style="22" customWidth="1"/>
    <col min="8" max="8" width="10.140625" style="23" bestFit="1" customWidth="1"/>
    <col min="9" max="9" width="2.28515625" style="23" customWidth="1"/>
    <col min="10" max="10" width="7.85546875" style="23" bestFit="1" customWidth="1"/>
    <col min="11" max="11" width="2.28515625" style="23" customWidth="1"/>
    <col min="12" max="12" width="10.28515625" style="23" bestFit="1" customWidth="1"/>
  </cols>
  <sheetData>
    <row r="1" spans="1:12" ht="15.75" thickBot="1" x14ac:dyDescent="0.3">
      <c r="A1" s="1"/>
      <c r="B1" s="1"/>
      <c r="C1" s="1"/>
      <c r="D1" s="1"/>
      <c r="E1" s="1"/>
      <c r="F1" s="1"/>
      <c r="G1" s="1"/>
      <c r="H1" s="3"/>
      <c r="I1" s="2"/>
      <c r="J1" s="3"/>
      <c r="K1" s="2"/>
      <c r="L1" s="3"/>
    </row>
    <row r="2" spans="1:12" s="21" customFormat="1" ht="16.5" thickTop="1" thickBot="1" x14ac:dyDescent="0.3">
      <c r="A2" s="18"/>
      <c r="B2" s="18"/>
      <c r="C2" s="18"/>
      <c r="D2" s="18"/>
      <c r="E2" s="18"/>
      <c r="F2" s="18"/>
      <c r="G2" s="18"/>
      <c r="H2" s="19" t="s">
        <v>0</v>
      </c>
      <c r="I2" s="20"/>
      <c r="J2" s="19" t="s">
        <v>1</v>
      </c>
      <c r="K2" s="20"/>
      <c r="L2" s="19" t="s">
        <v>2</v>
      </c>
    </row>
    <row r="3" spans="1:12" ht="15.75" thickTop="1" x14ac:dyDescent="0.25">
      <c r="A3" s="1"/>
      <c r="B3" s="1" t="s">
        <v>3</v>
      </c>
      <c r="C3" s="1"/>
      <c r="D3" s="1"/>
      <c r="E3" s="1"/>
      <c r="F3" s="1"/>
      <c r="G3" s="1"/>
      <c r="H3" s="4"/>
      <c r="I3" s="5"/>
      <c r="J3" s="4"/>
      <c r="K3" s="5"/>
      <c r="L3" s="6"/>
    </row>
    <row r="4" spans="1:12" x14ac:dyDescent="0.25">
      <c r="A4" s="1"/>
      <c r="B4" s="1"/>
      <c r="C4" s="1"/>
      <c r="D4" s="1" t="s">
        <v>4</v>
      </c>
      <c r="E4" s="1"/>
      <c r="F4" s="1"/>
      <c r="G4" s="1"/>
      <c r="H4" s="4"/>
      <c r="I4" s="5"/>
      <c r="J4" s="4"/>
      <c r="K4" s="5"/>
      <c r="L4" s="6"/>
    </row>
    <row r="5" spans="1:12" x14ac:dyDescent="0.25">
      <c r="A5" s="1"/>
      <c r="B5" s="1"/>
      <c r="C5" s="1"/>
      <c r="D5" s="1"/>
      <c r="E5" s="1" t="s">
        <v>5</v>
      </c>
      <c r="F5" s="1"/>
      <c r="G5" s="1"/>
      <c r="H5" s="4"/>
      <c r="I5" s="5"/>
      <c r="J5" s="4"/>
      <c r="K5" s="5"/>
      <c r="L5" s="6"/>
    </row>
    <row r="6" spans="1:12" x14ac:dyDescent="0.25">
      <c r="A6" s="1"/>
      <c r="B6" s="1"/>
      <c r="C6" s="1"/>
      <c r="D6" s="1"/>
      <c r="E6" s="1"/>
      <c r="F6" s="1" t="s">
        <v>6</v>
      </c>
      <c r="G6" s="1"/>
      <c r="H6" s="4">
        <v>697.68</v>
      </c>
      <c r="I6" s="5"/>
      <c r="J6" s="4">
        <v>900</v>
      </c>
      <c r="K6" s="5"/>
      <c r="L6" s="6">
        <f>ROUND(IF(J6=0, IF(H6=0, 0, 1), H6/J6),5)</f>
        <v>0.7752</v>
      </c>
    </row>
    <row r="7" spans="1:12" x14ac:dyDescent="0.25">
      <c r="A7" s="1"/>
      <c r="B7" s="1"/>
      <c r="C7" s="1"/>
      <c r="D7" s="1"/>
      <c r="E7" s="1"/>
      <c r="F7" s="1" t="s">
        <v>7</v>
      </c>
      <c r="G7" s="1"/>
      <c r="H7" s="4">
        <v>21564.720000000001</v>
      </c>
      <c r="I7" s="5"/>
      <c r="J7" s="4">
        <v>21900</v>
      </c>
      <c r="K7" s="5"/>
      <c r="L7" s="6">
        <f>ROUND(IF(J7=0, IF(H7=0, 0, 1), H7/J7),5)</f>
        <v>0.98468999999999995</v>
      </c>
    </row>
    <row r="8" spans="1:12" x14ac:dyDescent="0.25">
      <c r="A8" s="1"/>
      <c r="B8" s="1"/>
      <c r="C8" s="1"/>
      <c r="D8" s="1"/>
      <c r="E8" s="1"/>
      <c r="F8" s="1" t="s">
        <v>8</v>
      </c>
      <c r="G8" s="1"/>
      <c r="H8" s="4">
        <v>1142</v>
      </c>
      <c r="I8" s="5"/>
      <c r="J8" s="4">
        <v>825</v>
      </c>
      <c r="K8" s="5"/>
      <c r="L8" s="6">
        <f>ROUND(IF(J8=0, IF(H8=0, 0, 1), H8/J8),5)</f>
        <v>1.3842399999999999</v>
      </c>
    </row>
    <row r="9" spans="1:12" ht="15.75" thickBot="1" x14ac:dyDescent="0.3">
      <c r="A9" s="1"/>
      <c r="B9" s="1"/>
      <c r="C9" s="1"/>
      <c r="D9" s="1"/>
      <c r="E9" s="1"/>
      <c r="F9" s="1" t="s">
        <v>9</v>
      </c>
      <c r="G9" s="1"/>
      <c r="H9" s="7">
        <v>12114</v>
      </c>
      <c r="I9" s="5"/>
      <c r="J9" s="7">
        <v>2020</v>
      </c>
      <c r="K9" s="5"/>
      <c r="L9" s="8">
        <f>ROUND(IF(J9=0, IF(H9=0, 0, 1), H9/J9),5)</f>
        <v>5.9970299999999996</v>
      </c>
    </row>
    <row r="10" spans="1:12" x14ac:dyDescent="0.25">
      <c r="A10" s="1"/>
      <c r="B10" s="1"/>
      <c r="C10" s="1"/>
      <c r="D10" s="1"/>
      <c r="E10" s="1" t="s">
        <v>10</v>
      </c>
      <c r="F10" s="1"/>
      <c r="G10" s="1"/>
      <c r="H10" s="4">
        <f>ROUND(SUM(H5:H9),5)</f>
        <v>35518.400000000001</v>
      </c>
      <c r="I10" s="5"/>
      <c r="J10" s="4">
        <f>ROUND(SUM(J5:J9),5)</f>
        <v>25645</v>
      </c>
      <c r="K10" s="5"/>
      <c r="L10" s="6">
        <f>ROUND(IF(J10=0, IF(H10=0, 0, 1), H10/J10),5)</f>
        <v>1.385</v>
      </c>
    </row>
    <row r="11" spans="1:12" x14ac:dyDescent="0.25">
      <c r="A11" s="1"/>
      <c r="B11" s="1"/>
      <c r="C11" s="1"/>
      <c r="D11" s="1"/>
      <c r="E11" s="1" t="s">
        <v>11</v>
      </c>
      <c r="F11" s="1"/>
      <c r="G11" s="1"/>
      <c r="H11" s="4"/>
      <c r="I11" s="5"/>
      <c r="J11" s="4"/>
      <c r="K11" s="5"/>
      <c r="L11" s="6"/>
    </row>
    <row r="12" spans="1:12" ht="15.75" thickBot="1" x14ac:dyDescent="0.3">
      <c r="A12" s="1"/>
      <c r="B12" s="1"/>
      <c r="C12" s="1"/>
      <c r="D12" s="1"/>
      <c r="E12" s="1"/>
      <c r="F12" s="1" t="s">
        <v>12</v>
      </c>
      <c r="G12" s="1"/>
      <c r="H12" s="7">
        <v>64.459999999999994</v>
      </c>
      <c r="I12" s="5"/>
      <c r="J12" s="7">
        <v>0</v>
      </c>
      <c r="K12" s="5"/>
      <c r="L12" s="8">
        <f>ROUND(IF(J12=0, IF(H12=0, 0, 1), H12/J12),5)</f>
        <v>1</v>
      </c>
    </row>
    <row r="13" spans="1:12" x14ac:dyDescent="0.25">
      <c r="A13" s="1"/>
      <c r="B13" s="1"/>
      <c r="C13" s="1"/>
      <c r="D13" s="1"/>
      <c r="E13" s="1" t="s">
        <v>13</v>
      </c>
      <c r="F13" s="1"/>
      <c r="G13" s="1"/>
      <c r="H13" s="4">
        <f>ROUND(SUM(H11:H12),5)</f>
        <v>64.459999999999994</v>
      </c>
      <c r="I13" s="5"/>
      <c r="J13" s="4">
        <f>ROUND(SUM(J11:J12),5)</f>
        <v>0</v>
      </c>
      <c r="K13" s="5"/>
      <c r="L13" s="6">
        <f>ROUND(IF(J13=0, IF(H13=0, 0, 1), H13/J13),5)</f>
        <v>1</v>
      </c>
    </row>
    <row r="14" spans="1:12" x14ac:dyDescent="0.25">
      <c r="A14" s="1"/>
      <c r="B14" s="1"/>
      <c r="C14" s="1"/>
      <c r="D14" s="1"/>
      <c r="E14" s="1" t="s">
        <v>14</v>
      </c>
      <c r="F14" s="1"/>
      <c r="G14" s="1"/>
      <c r="H14" s="4"/>
      <c r="I14" s="5"/>
      <c r="J14" s="4"/>
      <c r="K14" s="5"/>
      <c r="L14" s="6"/>
    </row>
    <row r="15" spans="1:12" x14ac:dyDescent="0.25">
      <c r="A15" s="1"/>
      <c r="B15" s="1"/>
      <c r="C15" s="1"/>
      <c r="D15" s="1"/>
      <c r="E15" s="1"/>
      <c r="F15" s="1" t="s">
        <v>15</v>
      </c>
      <c r="G15" s="1"/>
      <c r="H15" s="4">
        <v>538</v>
      </c>
      <c r="I15" s="5"/>
      <c r="J15" s="4">
        <v>550</v>
      </c>
      <c r="K15" s="5"/>
      <c r="L15" s="6">
        <f>ROUND(IF(J15=0, IF(H15=0, 0, 1), H15/J15),5)</f>
        <v>0.97818000000000005</v>
      </c>
    </row>
    <row r="16" spans="1:12" ht="15.75" thickBot="1" x14ac:dyDescent="0.3">
      <c r="A16" s="1"/>
      <c r="B16" s="1"/>
      <c r="C16" s="1"/>
      <c r="D16" s="1"/>
      <c r="E16" s="1"/>
      <c r="F16" s="1" t="s">
        <v>16</v>
      </c>
      <c r="G16" s="1"/>
      <c r="H16" s="9">
        <v>470.86</v>
      </c>
      <c r="I16" s="5"/>
      <c r="J16" s="9">
        <v>900</v>
      </c>
      <c r="K16" s="5"/>
      <c r="L16" s="10">
        <f>ROUND(IF(J16=0, IF(H16=0, 0, 1), H16/J16),5)</f>
        <v>0.52317999999999998</v>
      </c>
    </row>
    <row r="17" spans="1:12" ht="15.75" thickBot="1" x14ac:dyDescent="0.3">
      <c r="A17" s="1"/>
      <c r="B17" s="1"/>
      <c r="C17" s="1"/>
      <c r="D17" s="1"/>
      <c r="E17" s="1" t="s">
        <v>17</v>
      </c>
      <c r="F17" s="1"/>
      <c r="G17" s="1"/>
      <c r="H17" s="11">
        <f>ROUND(SUM(H14:H16),5)</f>
        <v>1008.86</v>
      </c>
      <c r="I17" s="5"/>
      <c r="J17" s="11">
        <f>ROUND(SUM(J14:J16),5)</f>
        <v>1450</v>
      </c>
      <c r="K17" s="5"/>
      <c r="L17" s="12">
        <f>ROUND(IF(J17=0, IF(H17=0, 0, 1), H17/J17),5)</f>
        <v>0.69577</v>
      </c>
    </row>
    <row r="18" spans="1:12" ht="15.75" thickBot="1" x14ac:dyDescent="0.3">
      <c r="A18" s="1"/>
      <c r="B18" s="1"/>
      <c r="C18" s="1"/>
      <c r="D18" s="1" t="s">
        <v>18</v>
      </c>
      <c r="E18" s="1"/>
      <c r="F18" s="1"/>
      <c r="G18" s="1"/>
      <c r="H18" s="13">
        <f>ROUND(H4+H10+H13+H17,5)</f>
        <v>36591.72</v>
      </c>
      <c r="I18" s="5"/>
      <c r="J18" s="13">
        <f>ROUND(J4+J10+J13+J17,5)</f>
        <v>27095</v>
      </c>
      <c r="K18" s="5"/>
      <c r="L18" s="14">
        <f>ROUND(IF(J18=0, IF(H18=0, 0, 1), H18/J18),5)</f>
        <v>1.3505</v>
      </c>
    </row>
    <row r="19" spans="1:12" x14ac:dyDescent="0.25">
      <c r="A19" s="1"/>
      <c r="B19" s="1"/>
      <c r="C19" s="1" t="s">
        <v>19</v>
      </c>
      <c r="D19" s="1"/>
      <c r="E19" s="1"/>
      <c r="F19" s="1"/>
      <c r="G19" s="1"/>
      <c r="H19" s="4">
        <f>H18</f>
        <v>36591.72</v>
      </c>
      <c r="I19" s="5"/>
      <c r="J19" s="4">
        <f>J18</f>
        <v>27095</v>
      </c>
      <c r="K19" s="5"/>
      <c r="L19" s="6">
        <f>ROUND(IF(J19=0, IF(H19=0, 0, 1), H19/J19),5)</f>
        <v>1.3505</v>
      </c>
    </row>
    <row r="20" spans="1:12" x14ac:dyDescent="0.25">
      <c r="A20" s="1"/>
      <c r="B20" s="1"/>
      <c r="C20" s="1"/>
      <c r="D20" s="1" t="s">
        <v>20</v>
      </c>
      <c r="E20" s="1"/>
      <c r="F20" s="1"/>
      <c r="G20" s="1"/>
      <c r="H20" s="4"/>
      <c r="I20" s="5"/>
      <c r="J20" s="4"/>
      <c r="K20" s="5"/>
      <c r="L20" s="6"/>
    </row>
    <row r="21" spans="1:12" x14ac:dyDescent="0.25">
      <c r="A21" s="1"/>
      <c r="B21" s="1"/>
      <c r="C21" s="1"/>
      <c r="D21" s="1"/>
      <c r="E21" s="1" t="s">
        <v>21</v>
      </c>
      <c r="F21" s="1"/>
      <c r="G21" s="1"/>
      <c r="H21" s="4"/>
      <c r="I21" s="5"/>
      <c r="J21" s="4"/>
      <c r="K21" s="5"/>
      <c r="L21" s="6"/>
    </row>
    <row r="22" spans="1:12" x14ac:dyDescent="0.25">
      <c r="A22" s="1"/>
      <c r="B22" s="1"/>
      <c r="C22" s="1"/>
      <c r="D22" s="1"/>
      <c r="E22" s="1"/>
      <c r="F22" s="1" t="s">
        <v>22</v>
      </c>
      <c r="G22" s="1"/>
      <c r="H22" s="4">
        <v>697.5</v>
      </c>
      <c r="I22" s="5"/>
      <c r="J22" s="4">
        <v>850</v>
      </c>
      <c r="K22" s="5"/>
      <c r="L22" s="6">
        <f>ROUND(IF(J22=0, IF(H22=0, 0, 1), H22/J22),5)</f>
        <v>0.82059000000000004</v>
      </c>
    </row>
    <row r="23" spans="1:12" x14ac:dyDescent="0.25">
      <c r="A23" s="1"/>
      <c r="B23" s="1"/>
      <c r="C23" s="1"/>
      <c r="D23" s="1"/>
      <c r="E23" s="1"/>
      <c r="F23" s="1" t="s">
        <v>23</v>
      </c>
      <c r="G23" s="1"/>
      <c r="H23" s="4">
        <v>0</v>
      </c>
      <c r="I23" s="5"/>
      <c r="J23" s="4">
        <v>50</v>
      </c>
      <c r="K23" s="5"/>
      <c r="L23" s="6">
        <f>ROUND(IF(J23=0, IF(H23=0, 0, 1), H23/J23),5)</f>
        <v>0</v>
      </c>
    </row>
    <row r="24" spans="1:12" x14ac:dyDescent="0.25">
      <c r="A24" s="1"/>
      <c r="B24" s="1"/>
      <c r="C24" s="1"/>
      <c r="D24" s="1"/>
      <c r="E24" s="1"/>
      <c r="F24" s="1" t="s">
        <v>24</v>
      </c>
      <c r="G24" s="1"/>
      <c r="H24" s="4"/>
      <c r="I24" s="5"/>
      <c r="J24" s="4"/>
      <c r="K24" s="5"/>
      <c r="L24" s="6"/>
    </row>
    <row r="25" spans="1:12" x14ac:dyDescent="0.25">
      <c r="A25" s="1"/>
      <c r="B25" s="1"/>
      <c r="C25" s="1"/>
      <c r="D25" s="1"/>
      <c r="E25" s="1"/>
      <c r="F25" s="1"/>
      <c r="G25" s="1" t="s">
        <v>25</v>
      </c>
      <c r="H25" s="4">
        <v>0</v>
      </c>
      <c r="I25" s="5"/>
      <c r="J25" s="4">
        <v>50</v>
      </c>
      <c r="K25" s="5"/>
      <c r="L25" s="6">
        <f t="shared" ref="L25:L41" si="0">ROUND(IF(J25=0, IF(H25=0, 0, 1), H25/J25),5)</f>
        <v>0</v>
      </c>
    </row>
    <row r="26" spans="1:12" x14ac:dyDescent="0.25">
      <c r="A26" s="1"/>
      <c r="B26" s="1"/>
      <c r="C26" s="1"/>
      <c r="D26" s="1"/>
      <c r="E26" s="1"/>
      <c r="F26" s="1"/>
      <c r="G26" s="1" t="s">
        <v>26</v>
      </c>
      <c r="H26" s="4">
        <v>0</v>
      </c>
      <c r="I26" s="5"/>
      <c r="J26" s="4">
        <v>75</v>
      </c>
      <c r="K26" s="5"/>
      <c r="L26" s="6">
        <f t="shared" si="0"/>
        <v>0</v>
      </c>
    </row>
    <row r="27" spans="1:12" x14ac:dyDescent="0.25">
      <c r="A27" s="1"/>
      <c r="B27" s="1"/>
      <c r="C27" s="1"/>
      <c r="D27" s="1"/>
      <c r="E27" s="1"/>
      <c r="F27" s="1"/>
      <c r="G27" s="1" t="s">
        <v>27</v>
      </c>
      <c r="H27" s="4">
        <v>74.849999999999994</v>
      </c>
      <c r="I27" s="5"/>
      <c r="J27" s="4">
        <v>50</v>
      </c>
      <c r="K27" s="5"/>
      <c r="L27" s="6">
        <f t="shared" si="0"/>
        <v>1.4970000000000001</v>
      </c>
    </row>
    <row r="28" spans="1:12" x14ac:dyDescent="0.25">
      <c r="A28" s="1"/>
      <c r="B28" s="1"/>
      <c r="C28" s="1"/>
      <c r="D28" s="1"/>
      <c r="E28" s="1"/>
      <c r="F28" s="1"/>
      <c r="G28" s="1" t="s">
        <v>28</v>
      </c>
      <c r="H28" s="4">
        <v>0</v>
      </c>
      <c r="I28" s="5"/>
      <c r="J28" s="4">
        <v>25</v>
      </c>
      <c r="K28" s="5"/>
      <c r="L28" s="6">
        <f t="shared" si="0"/>
        <v>0</v>
      </c>
    </row>
    <row r="29" spans="1:12" x14ac:dyDescent="0.25">
      <c r="A29" s="1"/>
      <c r="B29" s="1"/>
      <c r="C29" s="1"/>
      <c r="D29" s="1"/>
      <c r="E29" s="1"/>
      <c r="F29" s="1"/>
      <c r="G29" s="1" t="s">
        <v>29</v>
      </c>
      <c r="H29" s="4">
        <v>9.7100000000000009</v>
      </c>
      <c r="I29" s="5"/>
      <c r="J29" s="4">
        <v>75</v>
      </c>
      <c r="K29" s="5"/>
      <c r="L29" s="6">
        <f t="shared" si="0"/>
        <v>0.12947</v>
      </c>
    </row>
    <row r="30" spans="1:12" x14ac:dyDescent="0.25">
      <c r="A30" s="1"/>
      <c r="B30" s="1"/>
      <c r="C30" s="1"/>
      <c r="D30" s="1"/>
      <c r="E30" s="1"/>
      <c r="F30" s="1"/>
      <c r="G30" s="1" t="s">
        <v>30</v>
      </c>
      <c r="H30" s="4">
        <v>7.5</v>
      </c>
      <c r="I30" s="5"/>
      <c r="J30" s="4">
        <v>100</v>
      </c>
      <c r="K30" s="5"/>
      <c r="L30" s="6">
        <f t="shared" si="0"/>
        <v>7.4999999999999997E-2</v>
      </c>
    </row>
    <row r="31" spans="1:12" x14ac:dyDescent="0.25">
      <c r="A31" s="1"/>
      <c r="B31" s="1"/>
      <c r="C31" s="1"/>
      <c r="D31" s="1"/>
      <c r="E31" s="1"/>
      <c r="F31" s="1"/>
      <c r="G31" s="1" t="s">
        <v>31</v>
      </c>
      <c r="H31" s="4">
        <v>148</v>
      </c>
      <c r="I31" s="5"/>
      <c r="J31" s="4">
        <v>100</v>
      </c>
      <c r="K31" s="5"/>
      <c r="L31" s="6">
        <f t="shared" si="0"/>
        <v>1.48</v>
      </c>
    </row>
    <row r="32" spans="1:12" x14ac:dyDescent="0.25">
      <c r="A32" s="1"/>
      <c r="B32" s="1"/>
      <c r="C32" s="1"/>
      <c r="D32" s="1"/>
      <c r="E32" s="1"/>
      <c r="F32" s="1"/>
      <c r="G32" s="1" t="s">
        <v>32</v>
      </c>
      <c r="H32" s="4">
        <v>0</v>
      </c>
      <c r="I32" s="5"/>
      <c r="J32" s="4">
        <v>50</v>
      </c>
      <c r="K32" s="5"/>
      <c r="L32" s="6">
        <f t="shared" si="0"/>
        <v>0</v>
      </c>
    </row>
    <row r="33" spans="1:12" x14ac:dyDescent="0.25">
      <c r="A33" s="1"/>
      <c r="B33" s="1"/>
      <c r="C33" s="1"/>
      <c r="D33" s="1"/>
      <c r="E33" s="1"/>
      <c r="F33" s="1"/>
      <c r="G33" s="1" t="s">
        <v>33</v>
      </c>
      <c r="H33" s="4">
        <v>34.82</v>
      </c>
      <c r="I33" s="5"/>
      <c r="J33" s="4">
        <v>50</v>
      </c>
      <c r="K33" s="5"/>
      <c r="L33" s="6">
        <f t="shared" si="0"/>
        <v>0.69640000000000002</v>
      </c>
    </row>
    <row r="34" spans="1:12" x14ac:dyDescent="0.25">
      <c r="A34" s="1"/>
      <c r="B34" s="1"/>
      <c r="C34" s="1"/>
      <c r="D34" s="1"/>
      <c r="E34" s="1"/>
      <c r="F34" s="1"/>
      <c r="G34" s="1" t="s">
        <v>34</v>
      </c>
      <c r="H34" s="4">
        <v>0</v>
      </c>
      <c r="I34" s="5"/>
      <c r="J34" s="4">
        <v>25</v>
      </c>
      <c r="K34" s="5"/>
      <c r="L34" s="6">
        <f t="shared" si="0"/>
        <v>0</v>
      </c>
    </row>
    <row r="35" spans="1:12" x14ac:dyDescent="0.25">
      <c r="A35" s="1"/>
      <c r="B35" s="1"/>
      <c r="C35" s="1"/>
      <c r="D35" s="1"/>
      <c r="E35" s="1"/>
      <c r="F35" s="1"/>
      <c r="G35" s="1" t="s">
        <v>35</v>
      </c>
      <c r="H35" s="4">
        <v>0</v>
      </c>
      <c r="I35" s="5"/>
      <c r="J35" s="4">
        <v>50</v>
      </c>
      <c r="K35" s="5"/>
      <c r="L35" s="6">
        <f t="shared" si="0"/>
        <v>0</v>
      </c>
    </row>
    <row r="36" spans="1:12" x14ac:dyDescent="0.25">
      <c r="A36" s="1"/>
      <c r="B36" s="1"/>
      <c r="C36" s="1"/>
      <c r="D36" s="1"/>
      <c r="E36" s="1"/>
      <c r="F36" s="1"/>
      <c r="G36" s="1" t="s">
        <v>36</v>
      </c>
      <c r="H36" s="4">
        <v>0</v>
      </c>
      <c r="I36" s="5"/>
      <c r="J36" s="4">
        <v>25</v>
      </c>
      <c r="K36" s="5"/>
      <c r="L36" s="6">
        <f t="shared" si="0"/>
        <v>0</v>
      </c>
    </row>
    <row r="37" spans="1:12" x14ac:dyDescent="0.25">
      <c r="A37" s="1"/>
      <c r="B37" s="1"/>
      <c r="C37" s="1"/>
      <c r="D37" s="1"/>
      <c r="E37" s="1"/>
      <c r="F37" s="1"/>
      <c r="G37" s="1" t="s">
        <v>37</v>
      </c>
      <c r="H37" s="4">
        <v>0</v>
      </c>
      <c r="I37" s="5"/>
      <c r="J37" s="4">
        <v>50</v>
      </c>
      <c r="K37" s="5"/>
      <c r="L37" s="6">
        <f t="shared" si="0"/>
        <v>0</v>
      </c>
    </row>
    <row r="38" spans="1:12" ht="15.75" thickBot="1" x14ac:dyDescent="0.3">
      <c r="A38" s="1"/>
      <c r="B38" s="1"/>
      <c r="C38" s="1"/>
      <c r="D38" s="1"/>
      <c r="E38" s="1"/>
      <c r="F38" s="1"/>
      <c r="G38" s="1" t="s">
        <v>38</v>
      </c>
      <c r="H38" s="7">
        <v>0</v>
      </c>
      <c r="I38" s="5"/>
      <c r="J38" s="7">
        <v>50</v>
      </c>
      <c r="K38" s="5"/>
      <c r="L38" s="8">
        <f t="shared" si="0"/>
        <v>0</v>
      </c>
    </row>
    <row r="39" spans="1:12" x14ac:dyDescent="0.25">
      <c r="A39" s="1"/>
      <c r="B39" s="1"/>
      <c r="C39" s="1"/>
      <c r="D39" s="1"/>
      <c r="E39" s="1"/>
      <c r="F39" s="1" t="s">
        <v>39</v>
      </c>
      <c r="G39" s="1"/>
      <c r="H39" s="4">
        <f>ROUND(SUM(H24:H38),5)</f>
        <v>274.88</v>
      </c>
      <c r="I39" s="5"/>
      <c r="J39" s="4">
        <f>ROUND(SUM(J24:J38),5)</f>
        <v>775</v>
      </c>
      <c r="K39" s="5"/>
      <c r="L39" s="6">
        <f t="shared" si="0"/>
        <v>0.35468</v>
      </c>
    </row>
    <row r="40" spans="1:12" x14ac:dyDescent="0.25">
      <c r="A40" s="1"/>
      <c r="B40" s="1"/>
      <c r="C40" s="1"/>
      <c r="D40" s="1"/>
      <c r="E40" s="1"/>
      <c r="F40" s="1" t="s">
        <v>40</v>
      </c>
      <c r="G40" s="1"/>
      <c r="H40" s="4">
        <v>321.18</v>
      </c>
      <c r="I40" s="5"/>
      <c r="J40" s="4">
        <v>400</v>
      </c>
      <c r="K40" s="5"/>
      <c r="L40" s="6">
        <f t="shared" si="0"/>
        <v>0.80295000000000005</v>
      </c>
    </row>
    <row r="41" spans="1:12" x14ac:dyDescent="0.25">
      <c r="A41" s="1"/>
      <c r="B41" s="1"/>
      <c r="C41" s="1"/>
      <c r="D41" s="1"/>
      <c r="E41" s="1"/>
      <c r="F41" s="1" t="s">
        <v>41</v>
      </c>
      <c r="G41" s="1"/>
      <c r="H41" s="4">
        <v>300</v>
      </c>
      <c r="I41" s="5"/>
      <c r="J41" s="4">
        <v>300</v>
      </c>
      <c r="K41" s="5"/>
      <c r="L41" s="6">
        <f t="shared" si="0"/>
        <v>1</v>
      </c>
    </row>
    <row r="42" spans="1:12" x14ac:dyDescent="0.25">
      <c r="A42" s="1"/>
      <c r="B42" s="1"/>
      <c r="C42" s="1"/>
      <c r="D42" s="1"/>
      <c r="E42" s="1"/>
      <c r="F42" s="1" t="s">
        <v>42</v>
      </c>
      <c r="G42" s="1"/>
      <c r="H42" s="4"/>
      <c r="I42" s="5"/>
      <c r="J42" s="4"/>
      <c r="K42" s="5"/>
      <c r="L42" s="6"/>
    </row>
    <row r="43" spans="1:12" x14ac:dyDescent="0.25">
      <c r="A43" s="1"/>
      <c r="B43" s="1"/>
      <c r="C43" s="1"/>
      <c r="D43" s="1"/>
      <c r="E43" s="1"/>
      <c r="F43" s="1"/>
      <c r="G43" s="1" t="s">
        <v>30</v>
      </c>
      <c r="H43" s="4">
        <v>626.13</v>
      </c>
      <c r="I43" s="5"/>
      <c r="J43" s="4">
        <v>550</v>
      </c>
      <c r="K43" s="5"/>
      <c r="L43" s="6">
        <f>ROUND(IF(J43=0, IF(H43=0, 0, 1), H43/J43),5)</f>
        <v>1.13842</v>
      </c>
    </row>
    <row r="44" spans="1:12" ht="15.75" thickBot="1" x14ac:dyDescent="0.3">
      <c r="A44" s="1"/>
      <c r="B44" s="1"/>
      <c r="C44" s="1"/>
      <c r="D44" s="1"/>
      <c r="E44" s="1"/>
      <c r="F44" s="1"/>
      <c r="G44" s="1" t="s">
        <v>33</v>
      </c>
      <c r="H44" s="7">
        <v>365.66</v>
      </c>
      <c r="I44" s="5"/>
      <c r="J44" s="7">
        <v>750</v>
      </c>
      <c r="K44" s="5"/>
      <c r="L44" s="8">
        <f>ROUND(IF(J44=0, IF(H44=0, 0, 1), H44/J44),5)</f>
        <v>0.48754999999999998</v>
      </c>
    </row>
    <row r="45" spans="1:12" x14ac:dyDescent="0.25">
      <c r="A45" s="1"/>
      <c r="B45" s="1"/>
      <c r="C45" s="1"/>
      <c r="D45" s="1"/>
      <c r="E45" s="1"/>
      <c r="F45" s="1" t="s">
        <v>43</v>
      </c>
      <c r="G45" s="1"/>
      <c r="H45" s="4">
        <f>ROUND(SUM(H42:H44),5)</f>
        <v>991.79</v>
      </c>
      <c r="I45" s="5"/>
      <c r="J45" s="4">
        <f>ROUND(SUM(J42:J44),5)</f>
        <v>1300</v>
      </c>
      <c r="K45" s="5"/>
      <c r="L45" s="6">
        <f>ROUND(IF(J45=0, IF(H45=0, 0, 1), H45/J45),5)</f>
        <v>0.76292000000000004</v>
      </c>
    </row>
    <row r="46" spans="1:12" x14ac:dyDescent="0.25">
      <c r="A46" s="1"/>
      <c r="B46" s="1"/>
      <c r="C46" s="1"/>
      <c r="D46" s="1"/>
      <c r="E46" s="1"/>
      <c r="F46" s="1" t="s">
        <v>44</v>
      </c>
      <c r="G46" s="1"/>
      <c r="H46" s="4"/>
      <c r="I46" s="5"/>
      <c r="J46" s="4"/>
      <c r="K46" s="5"/>
      <c r="L46" s="6"/>
    </row>
    <row r="47" spans="1:12" x14ac:dyDescent="0.25">
      <c r="A47" s="1"/>
      <c r="B47" s="1"/>
      <c r="C47" s="1"/>
      <c r="D47" s="1"/>
      <c r="E47" s="1"/>
      <c r="F47" s="1"/>
      <c r="G47" s="1" t="s">
        <v>45</v>
      </c>
      <c r="H47" s="4">
        <v>316.54000000000002</v>
      </c>
      <c r="I47" s="5"/>
      <c r="J47" s="4">
        <v>450</v>
      </c>
      <c r="K47" s="5"/>
      <c r="L47" s="6">
        <f t="shared" ref="L47:L62" si="1">ROUND(IF(J47=0, IF(H47=0, 0, 1), H47/J47),5)</f>
        <v>0.70342000000000005</v>
      </c>
    </row>
    <row r="48" spans="1:12" x14ac:dyDescent="0.25">
      <c r="A48" s="1"/>
      <c r="B48" s="1"/>
      <c r="C48" s="1"/>
      <c r="D48" s="1"/>
      <c r="E48" s="1"/>
      <c r="F48" s="1"/>
      <c r="G48" s="1" t="s">
        <v>46</v>
      </c>
      <c r="H48" s="4">
        <v>76</v>
      </c>
      <c r="I48" s="5"/>
      <c r="J48" s="4">
        <v>100</v>
      </c>
      <c r="K48" s="5"/>
      <c r="L48" s="6">
        <f t="shared" si="1"/>
        <v>0.76</v>
      </c>
    </row>
    <row r="49" spans="1:12" x14ac:dyDescent="0.25">
      <c r="A49" s="1"/>
      <c r="B49" s="1"/>
      <c r="C49" s="1"/>
      <c r="D49" s="1"/>
      <c r="E49" s="1"/>
      <c r="F49" s="1"/>
      <c r="G49" s="1" t="s">
        <v>47</v>
      </c>
      <c r="H49" s="4">
        <v>747.43</v>
      </c>
      <c r="I49" s="5"/>
      <c r="J49" s="4">
        <v>1075</v>
      </c>
      <c r="K49" s="5"/>
      <c r="L49" s="6">
        <f t="shared" si="1"/>
        <v>0.69528000000000001</v>
      </c>
    </row>
    <row r="50" spans="1:12" x14ac:dyDescent="0.25">
      <c r="A50" s="1"/>
      <c r="B50" s="1"/>
      <c r="C50" s="1"/>
      <c r="D50" s="1"/>
      <c r="E50" s="1"/>
      <c r="F50" s="1"/>
      <c r="G50" s="1" t="s">
        <v>48</v>
      </c>
      <c r="H50" s="4">
        <v>179.02</v>
      </c>
      <c r="I50" s="5"/>
      <c r="J50" s="4">
        <v>300</v>
      </c>
      <c r="K50" s="5"/>
      <c r="L50" s="6">
        <f t="shared" si="1"/>
        <v>0.59672999999999998</v>
      </c>
    </row>
    <row r="51" spans="1:12" x14ac:dyDescent="0.25">
      <c r="A51" s="1"/>
      <c r="B51" s="1"/>
      <c r="C51" s="1"/>
      <c r="D51" s="1"/>
      <c r="E51" s="1"/>
      <c r="F51" s="1"/>
      <c r="G51" s="1" t="s">
        <v>49</v>
      </c>
      <c r="H51" s="4">
        <v>50.64</v>
      </c>
      <c r="I51" s="5"/>
      <c r="J51" s="4">
        <v>100</v>
      </c>
      <c r="K51" s="5"/>
      <c r="L51" s="6">
        <f t="shared" si="1"/>
        <v>0.50639999999999996</v>
      </c>
    </row>
    <row r="52" spans="1:12" ht="15.75" thickBot="1" x14ac:dyDescent="0.3">
      <c r="A52" s="1"/>
      <c r="B52" s="1"/>
      <c r="C52" s="1"/>
      <c r="D52" s="1"/>
      <c r="E52" s="1"/>
      <c r="F52" s="1"/>
      <c r="G52" s="1" t="s">
        <v>50</v>
      </c>
      <c r="H52" s="7">
        <v>428.52</v>
      </c>
      <c r="I52" s="5"/>
      <c r="J52" s="7">
        <v>375</v>
      </c>
      <c r="K52" s="5"/>
      <c r="L52" s="8">
        <f t="shared" si="1"/>
        <v>1.14272</v>
      </c>
    </row>
    <row r="53" spans="1:12" x14ac:dyDescent="0.25">
      <c r="A53" s="1"/>
      <c r="B53" s="1"/>
      <c r="C53" s="1"/>
      <c r="D53" s="1"/>
      <c r="E53" s="1"/>
      <c r="F53" s="1" t="s">
        <v>51</v>
      </c>
      <c r="G53" s="1"/>
      <c r="H53" s="4">
        <f>ROUND(SUM(H46:H52),5)</f>
        <v>1798.15</v>
      </c>
      <c r="I53" s="5"/>
      <c r="J53" s="4">
        <f>ROUND(SUM(J46:J52),5)</f>
        <v>2400</v>
      </c>
      <c r="K53" s="5"/>
      <c r="L53" s="6">
        <f t="shared" si="1"/>
        <v>0.74922999999999995</v>
      </c>
    </row>
    <row r="54" spans="1:12" x14ac:dyDescent="0.25">
      <c r="A54" s="1"/>
      <c r="B54" s="1"/>
      <c r="C54" s="1"/>
      <c r="D54" s="1"/>
      <c r="E54" s="1"/>
      <c r="F54" s="1" t="s">
        <v>52</v>
      </c>
      <c r="G54" s="1"/>
      <c r="H54" s="4">
        <v>2506.08</v>
      </c>
      <c r="I54" s="5"/>
      <c r="J54" s="4">
        <v>2700</v>
      </c>
      <c r="K54" s="5"/>
      <c r="L54" s="6">
        <f t="shared" si="1"/>
        <v>0.92818000000000001</v>
      </c>
    </row>
    <row r="55" spans="1:12" x14ac:dyDescent="0.25">
      <c r="A55" s="1"/>
      <c r="B55" s="1"/>
      <c r="C55" s="1"/>
      <c r="D55" s="1"/>
      <c r="E55" s="1"/>
      <c r="F55" s="1" t="s">
        <v>53</v>
      </c>
      <c r="G55" s="1"/>
      <c r="H55" s="4">
        <v>0</v>
      </c>
      <c r="I55" s="5"/>
      <c r="J55" s="4">
        <v>275</v>
      </c>
      <c r="K55" s="5"/>
      <c r="L55" s="6">
        <f t="shared" si="1"/>
        <v>0</v>
      </c>
    </row>
    <row r="56" spans="1:12" x14ac:dyDescent="0.25">
      <c r="A56" s="1"/>
      <c r="B56" s="1"/>
      <c r="C56" s="1"/>
      <c r="D56" s="1"/>
      <c r="E56" s="1"/>
      <c r="F56" s="1" t="s">
        <v>54</v>
      </c>
      <c r="G56" s="1"/>
      <c r="H56" s="4">
        <v>40</v>
      </c>
      <c r="I56" s="5"/>
      <c r="J56" s="4">
        <v>60</v>
      </c>
      <c r="K56" s="5"/>
      <c r="L56" s="6">
        <f t="shared" si="1"/>
        <v>0.66666999999999998</v>
      </c>
    </row>
    <row r="57" spans="1:12" x14ac:dyDescent="0.25">
      <c r="A57" s="1"/>
      <c r="B57" s="1"/>
      <c r="C57" s="1"/>
      <c r="D57" s="1"/>
      <c r="E57" s="1"/>
      <c r="F57" s="1" t="s">
        <v>55</v>
      </c>
      <c r="G57" s="1"/>
      <c r="H57" s="4">
        <v>300</v>
      </c>
      <c r="I57" s="5"/>
      <c r="J57" s="4">
        <v>330</v>
      </c>
      <c r="K57" s="5"/>
      <c r="L57" s="6">
        <f t="shared" si="1"/>
        <v>0.90908999999999995</v>
      </c>
    </row>
    <row r="58" spans="1:12" x14ac:dyDescent="0.25">
      <c r="A58" s="1"/>
      <c r="B58" s="1"/>
      <c r="C58" s="1"/>
      <c r="D58" s="1"/>
      <c r="E58" s="1"/>
      <c r="F58" s="1" t="s">
        <v>56</v>
      </c>
      <c r="G58" s="1"/>
      <c r="H58" s="4">
        <v>0</v>
      </c>
      <c r="I58" s="5"/>
      <c r="J58" s="4">
        <v>300</v>
      </c>
      <c r="K58" s="5"/>
      <c r="L58" s="6">
        <f t="shared" si="1"/>
        <v>0</v>
      </c>
    </row>
    <row r="59" spans="1:12" x14ac:dyDescent="0.25">
      <c r="A59" s="1"/>
      <c r="B59" s="1"/>
      <c r="C59" s="1"/>
      <c r="D59" s="1"/>
      <c r="E59" s="1"/>
      <c r="F59" s="1" t="s">
        <v>57</v>
      </c>
      <c r="G59" s="1"/>
      <c r="H59" s="4">
        <v>3938.09</v>
      </c>
      <c r="I59" s="5"/>
      <c r="J59" s="4">
        <v>2900</v>
      </c>
      <c r="K59" s="5"/>
      <c r="L59" s="6">
        <f t="shared" si="1"/>
        <v>1.3579600000000001</v>
      </c>
    </row>
    <row r="60" spans="1:12" x14ac:dyDescent="0.25">
      <c r="A60" s="1"/>
      <c r="B60" s="1"/>
      <c r="C60" s="1"/>
      <c r="D60" s="1"/>
      <c r="E60" s="1"/>
      <c r="F60" s="1" t="s">
        <v>58</v>
      </c>
      <c r="G60" s="1"/>
      <c r="H60" s="4">
        <v>57.45</v>
      </c>
      <c r="I60" s="5"/>
      <c r="J60" s="4">
        <v>100</v>
      </c>
      <c r="K60" s="5"/>
      <c r="L60" s="6">
        <f t="shared" si="1"/>
        <v>0.57450000000000001</v>
      </c>
    </row>
    <row r="61" spans="1:12" ht="15.75" thickBot="1" x14ac:dyDescent="0.3">
      <c r="A61" s="1"/>
      <c r="B61" s="1"/>
      <c r="C61" s="1"/>
      <c r="D61" s="1"/>
      <c r="E61" s="1"/>
      <c r="F61" s="1" t="s">
        <v>59</v>
      </c>
      <c r="G61" s="1"/>
      <c r="H61" s="7">
        <v>111.04</v>
      </c>
      <c r="I61" s="5"/>
      <c r="J61" s="7">
        <v>200</v>
      </c>
      <c r="K61" s="5"/>
      <c r="L61" s="8">
        <f t="shared" si="1"/>
        <v>0.55520000000000003</v>
      </c>
    </row>
    <row r="62" spans="1:12" x14ac:dyDescent="0.25">
      <c r="A62" s="1"/>
      <c r="B62" s="1"/>
      <c r="C62" s="1"/>
      <c r="D62" s="1"/>
      <c r="E62" s="1" t="s">
        <v>60</v>
      </c>
      <c r="F62" s="1"/>
      <c r="G62" s="1"/>
      <c r="H62" s="4">
        <f>ROUND(SUM(H21:H23)+SUM(H39:H41)+H45+SUM(H53:H61),5)</f>
        <v>11336.16</v>
      </c>
      <c r="I62" s="5"/>
      <c r="J62" s="4">
        <f>ROUND(SUM(J21:J23)+SUM(J39:J41)+J45+SUM(J53:J61),5)</f>
        <v>12940</v>
      </c>
      <c r="K62" s="5"/>
      <c r="L62" s="6">
        <f t="shared" si="1"/>
        <v>0.87605999999999995</v>
      </c>
    </row>
    <row r="63" spans="1:12" x14ac:dyDescent="0.25">
      <c r="A63" s="1"/>
      <c r="B63" s="1"/>
      <c r="C63" s="1"/>
      <c r="D63" s="1"/>
      <c r="E63" s="1" t="s">
        <v>61</v>
      </c>
      <c r="F63" s="1"/>
      <c r="G63" s="1"/>
      <c r="H63" s="4"/>
      <c r="I63" s="5"/>
      <c r="J63" s="4"/>
      <c r="K63" s="5"/>
      <c r="L63" s="6"/>
    </row>
    <row r="64" spans="1:12" x14ac:dyDescent="0.25">
      <c r="A64" s="1"/>
      <c r="B64" s="1"/>
      <c r="C64" s="1"/>
      <c r="D64" s="1"/>
      <c r="E64" s="1"/>
      <c r="F64" s="1" t="s">
        <v>62</v>
      </c>
      <c r="G64" s="1"/>
      <c r="H64" s="4">
        <v>448.94</v>
      </c>
      <c r="I64" s="5"/>
      <c r="J64" s="4">
        <v>600</v>
      </c>
      <c r="K64" s="5"/>
      <c r="L64" s="6">
        <f t="shared" ref="L64:L84" si="2">ROUND(IF(J64=0, IF(H64=0, 0, 1), H64/J64),5)</f>
        <v>0.74822999999999995</v>
      </c>
    </row>
    <row r="65" spans="1:12" x14ac:dyDescent="0.25">
      <c r="A65" s="1"/>
      <c r="B65" s="1"/>
      <c r="C65" s="1"/>
      <c r="D65" s="1"/>
      <c r="E65" s="1"/>
      <c r="F65" s="1" t="s">
        <v>63</v>
      </c>
      <c r="G65" s="1"/>
      <c r="H65" s="4">
        <v>738.96</v>
      </c>
      <c r="I65" s="5"/>
      <c r="J65" s="4">
        <v>650</v>
      </c>
      <c r="K65" s="5"/>
      <c r="L65" s="6">
        <f t="shared" si="2"/>
        <v>1.13686</v>
      </c>
    </row>
    <row r="66" spans="1:12" x14ac:dyDescent="0.25">
      <c r="A66" s="1"/>
      <c r="B66" s="1"/>
      <c r="C66" s="1"/>
      <c r="D66" s="1"/>
      <c r="E66" s="1"/>
      <c r="F66" s="1" t="s">
        <v>64</v>
      </c>
      <c r="G66" s="1"/>
      <c r="H66" s="4">
        <v>654</v>
      </c>
      <c r="I66" s="5"/>
      <c r="J66" s="4">
        <v>820</v>
      </c>
      <c r="K66" s="5"/>
      <c r="L66" s="6">
        <f t="shared" si="2"/>
        <v>0.79756000000000005</v>
      </c>
    </row>
    <row r="67" spans="1:12" x14ac:dyDescent="0.25">
      <c r="A67" s="1"/>
      <c r="B67" s="1"/>
      <c r="C67" s="1"/>
      <c r="D67" s="1"/>
      <c r="E67" s="1"/>
      <c r="F67" s="1" t="s">
        <v>65</v>
      </c>
      <c r="G67" s="1"/>
      <c r="H67" s="4">
        <v>750</v>
      </c>
      <c r="I67" s="5"/>
      <c r="J67" s="4">
        <v>750</v>
      </c>
      <c r="K67" s="5"/>
      <c r="L67" s="6">
        <f t="shared" si="2"/>
        <v>1</v>
      </c>
    </row>
    <row r="68" spans="1:12" x14ac:dyDescent="0.25">
      <c r="A68" s="1"/>
      <c r="B68" s="1"/>
      <c r="C68" s="1"/>
      <c r="D68" s="1"/>
      <c r="E68" s="1"/>
      <c r="F68" s="1" t="s">
        <v>66</v>
      </c>
      <c r="G68" s="1"/>
      <c r="H68" s="4">
        <v>789.42</v>
      </c>
      <c r="I68" s="5"/>
      <c r="J68" s="4">
        <v>900</v>
      </c>
      <c r="K68" s="5"/>
      <c r="L68" s="6">
        <f t="shared" si="2"/>
        <v>0.87712999999999997</v>
      </c>
    </row>
    <row r="69" spans="1:12" x14ac:dyDescent="0.25">
      <c r="A69" s="1"/>
      <c r="B69" s="1"/>
      <c r="C69" s="1"/>
      <c r="D69" s="1"/>
      <c r="E69" s="1"/>
      <c r="F69" s="1" t="s">
        <v>67</v>
      </c>
      <c r="G69" s="1"/>
      <c r="H69" s="4">
        <v>788.96</v>
      </c>
      <c r="I69" s="5"/>
      <c r="J69" s="4">
        <v>1000</v>
      </c>
      <c r="K69" s="5"/>
      <c r="L69" s="6">
        <f t="shared" si="2"/>
        <v>0.78895999999999999</v>
      </c>
    </row>
    <row r="70" spans="1:12" x14ac:dyDescent="0.25">
      <c r="A70" s="1"/>
      <c r="B70" s="1"/>
      <c r="C70" s="1"/>
      <c r="D70" s="1"/>
      <c r="E70" s="1"/>
      <c r="F70" s="1" t="s">
        <v>68</v>
      </c>
      <c r="G70" s="1"/>
      <c r="H70" s="4">
        <v>1600</v>
      </c>
      <c r="I70" s="5"/>
      <c r="J70" s="4">
        <v>1600</v>
      </c>
      <c r="K70" s="5"/>
      <c r="L70" s="6">
        <f t="shared" si="2"/>
        <v>1</v>
      </c>
    </row>
    <row r="71" spans="1:12" x14ac:dyDescent="0.25">
      <c r="A71" s="1"/>
      <c r="B71" s="1"/>
      <c r="C71" s="1"/>
      <c r="D71" s="1"/>
      <c r="E71" s="1"/>
      <c r="F71" s="1" t="s">
        <v>69</v>
      </c>
      <c r="G71" s="1"/>
      <c r="H71" s="4">
        <v>700</v>
      </c>
      <c r="I71" s="5"/>
      <c r="J71" s="4">
        <v>800</v>
      </c>
      <c r="K71" s="5"/>
      <c r="L71" s="6">
        <f t="shared" si="2"/>
        <v>0.875</v>
      </c>
    </row>
    <row r="72" spans="1:12" x14ac:dyDescent="0.25">
      <c r="A72" s="1"/>
      <c r="B72" s="1"/>
      <c r="C72" s="1"/>
      <c r="D72" s="1"/>
      <c r="E72" s="1"/>
      <c r="F72" s="1" t="s">
        <v>70</v>
      </c>
      <c r="G72" s="1"/>
      <c r="H72" s="4">
        <v>1275.69</v>
      </c>
      <c r="I72" s="5"/>
      <c r="J72" s="4">
        <v>1045</v>
      </c>
      <c r="K72" s="5"/>
      <c r="L72" s="6">
        <f t="shared" si="2"/>
        <v>1.2207600000000001</v>
      </c>
    </row>
    <row r="73" spans="1:12" x14ac:dyDescent="0.25">
      <c r="A73" s="1"/>
      <c r="B73" s="1"/>
      <c r="C73" s="1"/>
      <c r="D73" s="1"/>
      <c r="E73" s="1"/>
      <c r="F73" s="1" t="s">
        <v>71</v>
      </c>
      <c r="G73" s="1"/>
      <c r="H73" s="4">
        <v>1423.84</v>
      </c>
      <c r="I73" s="5"/>
      <c r="J73" s="4">
        <v>1200</v>
      </c>
      <c r="K73" s="5"/>
      <c r="L73" s="6">
        <f t="shared" si="2"/>
        <v>1.1865300000000001</v>
      </c>
    </row>
    <row r="74" spans="1:12" x14ac:dyDescent="0.25">
      <c r="A74" s="1"/>
      <c r="B74" s="1"/>
      <c r="C74" s="1"/>
      <c r="D74" s="1"/>
      <c r="E74" s="1"/>
      <c r="F74" s="1" t="s">
        <v>72</v>
      </c>
      <c r="G74" s="1"/>
      <c r="H74" s="4">
        <v>1082.45</v>
      </c>
      <c r="I74" s="5"/>
      <c r="J74" s="4">
        <v>800</v>
      </c>
      <c r="K74" s="5"/>
      <c r="L74" s="6">
        <f t="shared" si="2"/>
        <v>1.3530599999999999</v>
      </c>
    </row>
    <row r="75" spans="1:12" x14ac:dyDescent="0.25">
      <c r="A75" s="1"/>
      <c r="B75" s="1"/>
      <c r="C75" s="1"/>
      <c r="D75" s="1"/>
      <c r="E75" s="1"/>
      <c r="F75" s="1" t="s">
        <v>73</v>
      </c>
      <c r="G75" s="1"/>
      <c r="H75" s="4">
        <v>563.27</v>
      </c>
      <c r="I75" s="5"/>
      <c r="J75" s="4">
        <v>750</v>
      </c>
      <c r="K75" s="5"/>
      <c r="L75" s="6">
        <f t="shared" si="2"/>
        <v>0.75102999999999998</v>
      </c>
    </row>
    <row r="76" spans="1:12" x14ac:dyDescent="0.25">
      <c r="A76" s="1"/>
      <c r="B76" s="1"/>
      <c r="C76" s="1"/>
      <c r="D76" s="1"/>
      <c r="E76" s="1"/>
      <c r="F76" s="1" t="s">
        <v>74</v>
      </c>
      <c r="G76" s="1"/>
      <c r="H76" s="4">
        <v>1300</v>
      </c>
      <c r="I76" s="5"/>
      <c r="J76" s="4">
        <v>1200</v>
      </c>
      <c r="K76" s="5"/>
      <c r="L76" s="6">
        <f t="shared" si="2"/>
        <v>1.0833299999999999</v>
      </c>
    </row>
    <row r="77" spans="1:12" x14ac:dyDescent="0.25">
      <c r="A77" s="1"/>
      <c r="B77" s="1"/>
      <c r="C77" s="1"/>
      <c r="D77" s="1"/>
      <c r="E77" s="1"/>
      <c r="F77" s="1" t="s">
        <v>75</v>
      </c>
      <c r="G77" s="1"/>
      <c r="H77" s="4">
        <v>200</v>
      </c>
      <c r="I77" s="5"/>
      <c r="J77" s="4">
        <v>200</v>
      </c>
      <c r="K77" s="5"/>
      <c r="L77" s="6">
        <f t="shared" si="2"/>
        <v>1</v>
      </c>
    </row>
    <row r="78" spans="1:12" x14ac:dyDescent="0.25">
      <c r="A78" s="1"/>
      <c r="B78" s="1"/>
      <c r="C78" s="1"/>
      <c r="D78" s="1"/>
      <c r="E78" s="1"/>
      <c r="F78" s="1" t="s">
        <v>76</v>
      </c>
      <c r="G78" s="1"/>
      <c r="H78" s="4">
        <v>404.12</v>
      </c>
      <c r="I78" s="5"/>
      <c r="J78" s="4">
        <v>350</v>
      </c>
      <c r="K78" s="5"/>
      <c r="L78" s="6">
        <f t="shared" si="2"/>
        <v>1.15463</v>
      </c>
    </row>
    <row r="79" spans="1:12" ht="15.75" thickBot="1" x14ac:dyDescent="0.3">
      <c r="A79" s="1"/>
      <c r="B79" s="1"/>
      <c r="C79" s="1"/>
      <c r="D79" s="1"/>
      <c r="E79" s="1"/>
      <c r="F79" s="1" t="s">
        <v>77</v>
      </c>
      <c r="G79" s="1"/>
      <c r="H79" s="7">
        <v>1558.4</v>
      </c>
      <c r="I79" s="5"/>
      <c r="J79" s="7">
        <v>1420</v>
      </c>
      <c r="K79" s="5"/>
      <c r="L79" s="8">
        <f t="shared" si="2"/>
        <v>1.0974600000000001</v>
      </c>
    </row>
    <row r="80" spans="1:12" x14ac:dyDescent="0.25">
      <c r="A80" s="1"/>
      <c r="B80" s="1"/>
      <c r="C80" s="1"/>
      <c r="D80" s="1"/>
      <c r="E80" s="1" t="s">
        <v>78</v>
      </c>
      <c r="F80" s="1"/>
      <c r="G80" s="1"/>
      <c r="H80" s="4">
        <f>ROUND(SUM(H63:H79),5)</f>
        <v>14278.05</v>
      </c>
      <c r="I80" s="5"/>
      <c r="J80" s="4">
        <f>ROUND(SUM(J63:J79),5)</f>
        <v>14085</v>
      </c>
      <c r="K80" s="5"/>
      <c r="L80" s="6">
        <f t="shared" si="2"/>
        <v>1.0137100000000001</v>
      </c>
    </row>
    <row r="81" spans="1:12" ht="15.75" thickBot="1" x14ac:dyDescent="0.3">
      <c r="A81" s="1"/>
      <c r="B81" s="1"/>
      <c r="C81" s="1"/>
      <c r="D81" s="1"/>
      <c r="E81" s="1" t="s">
        <v>79</v>
      </c>
      <c r="F81" s="1"/>
      <c r="G81" s="1"/>
      <c r="H81" s="9">
        <v>76</v>
      </c>
      <c r="I81" s="5"/>
      <c r="J81" s="9">
        <v>70</v>
      </c>
      <c r="K81" s="5"/>
      <c r="L81" s="10">
        <f t="shared" si="2"/>
        <v>1.08571</v>
      </c>
    </row>
    <row r="82" spans="1:12" ht="15.75" thickBot="1" x14ac:dyDescent="0.3">
      <c r="A82" s="1"/>
      <c r="B82" s="1"/>
      <c r="C82" s="1"/>
      <c r="D82" s="1" t="s">
        <v>80</v>
      </c>
      <c r="E82" s="1"/>
      <c r="F82" s="1"/>
      <c r="G82" s="1"/>
      <c r="H82" s="11">
        <f>ROUND(H20+H62+SUM(H80:H81),5)</f>
        <v>25690.21</v>
      </c>
      <c r="I82" s="5"/>
      <c r="J82" s="11">
        <f>ROUND(J20+J62+SUM(J80:J81),5)</f>
        <v>27095</v>
      </c>
      <c r="K82" s="5"/>
      <c r="L82" s="12">
        <f t="shared" si="2"/>
        <v>0.94815000000000005</v>
      </c>
    </row>
    <row r="83" spans="1:12" ht="15.75" thickBot="1" x14ac:dyDescent="0.3">
      <c r="A83" s="1"/>
      <c r="B83" s="1" t="s">
        <v>81</v>
      </c>
      <c r="C83" s="1"/>
      <c r="D83" s="1"/>
      <c r="E83" s="1"/>
      <c r="F83" s="1"/>
      <c r="G83" s="1"/>
      <c r="H83" s="11">
        <f>ROUND(H3+H19-H82,5)</f>
        <v>10901.51</v>
      </c>
      <c r="I83" s="5"/>
      <c r="J83" s="11">
        <f>ROUND(J3+J19-J82,5)</f>
        <v>0</v>
      </c>
      <c r="K83" s="5"/>
      <c r="L83" s="12">
        <f t="shared" si="2"/>
        <v>1</v>
      </c>
    </row>
    <row r="84" spans="1:12" s="17" customFormat="1" ht="12" thickBot="1" x14ac:dyDescent="0.25">
      <c r="A84" s="1" t="s">
        <v>82</v>
      </c>
      <c r="B84" s="1"/>
      <c r="C84" s="1"/>
      <c r="D84" s="1"/>
      <c r="E84" s="1"/>
      <c r="F84" s="1"/>
      <c r="G84" s="1"/>
      <c r="H84" s="15">
        <f>H83</f>
        <v>10901.51</v>
      </c>
      <c r="I84" s="1"/>
      <c r="J84" s="15">
        <f>J83</f>
        <v>0</v>
      </c>
      <c r="K84" s="1"/>
      <c r="L84" s="16">
        <f t="shared" si="2"/>
        <v>1</v>
      </c>
    </row>
    <row r="85" spans="1:12" ht="15.75" thickTop="1" x14ac:dyDescent="0.25"/>
  </sheetData>
  <pageMargins left="0.7" right="0.7" top="0.75" bottom="0.75" header="0.1" footer="0.3"/>
  <pageSetup orientation="portrait" r:id="rId1"/>
  <headerFooter>
    <oddHeader>&amp;L&amp;"Arial,Bold"&amp;8 01/16/18&amp;C&amp;"Arial,Bold"&amp;12 NE Ohio General Service
&amp;"Arial,Bold"&amp;14 Receipts/Expenses vs. Full Year Budget 2017
&amp;"Arial,Bold"&amp;10 Year to Date Actual vs. Full Year Budget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Area54</dc:creator>
  <cp:lastModifiedBy>PCU1</cp:lastModifiedBy>
  <dcterms:created xsi:type="dcterms:W3CDTF">2018-01-17T04:14:00Z</dcterms:created>
  <dcterms:modified xsi:type="dcterms:W3CDTF">2018-02-18T03:29:07Z</dcterms:modified>
</cp:coreProperties>
</file>